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90" windowWidth="13920" windowHeight="11940" tabRatio="843"/>
  </bookViews>
  <sheets>
    <sheet name="Contents" sheetId="38" r:id="rId1"/>
    <sheet name="Table 1" sheetId="39" r:id="rId2"/>
    <sheet name="Table 2" sheetId="41" r:id="rId3"/>
  </sheets>
  <calcPr calcId="145621"/>
</workbook>
</file>

<file path=xl/calcChain.xml><?xml version="1.0" encoding="utf-8"?>
<calcChain xmlns="http://schemas.openxmlformats.org/spreadsheetml/2006/main">
  <c r="R19" i="41" l="1"/>
  <c r="S20" i="41" l="1"/>
  <c r="Q15" i="41"/>
  <c r="O11" i="41"/>
  <c r="T20" i="41" l="1"/>
  <c r="R20" i="41"/>
  <c r="T21" i="41" l="1"/>
  <c r="O12" i="41"/>
  <c r="R21" i="41"/>
  <c r="O8" i="41"/>
  <c r="F22" i="39"/>
  <c r="E22" i="39"/>
  <c r="D22" i="39"/>
  <c r="C22" i="39"/>
  <c r="R15" i="41" l="1"/>
  <c r="O10" i="41" l="1"/>
  <c r="O9" i="41"/>
  <c r="K23" i="41"/>
  <c r="F23" i="41"/>
  <c r="E23" i="41"/>
  <c r="D23" i="41"/>
  <c r="C23" i="41"/>
  <c r="O23" i="41" l="1"/>
  <c r="P23" i="41"/>
  <c r="G23" i="41"/>
  <c r="H23" i="41"/>
  <c r="I23" i="41"/>
  <c r="J23" i="41"/>
  <c r="T22" i="41"/>
  <c r="S22" i="41"/>
  <c r="R22" i="41"/>
  <c r="Q22" i="41"/>
  <c r="P22" i="41"/>
  <c r="O22" i="41"/>
  <c r="S21" i="41"/>
  <c r="Q21" i="41"/>
  <c r="P21" i="41"/>
  <c r="O21" i="41"/>
  <c r="Q20" i="41"/>
  <c r="P20" i="41"/>
  <c r="O20" i="41"/>
  <c r="T19" i="41"/>
  <c r="S19" i="41"/>
  <c r="Q19" i="41"/>
  <c r="P19" i="41"/>
  <c r="O19" i="41"/>
  <c r="T18" i="41"/>
  <c r="S18" i="41"/>
  <c r="R18" i="41"/>
  <c r="Q18" i="41"/>
  <c r="P18" i="41"/>
  <c r="O18" i="41"/>
  <c r="T17" i="41"/>
  <c r="S17" i="41"/>
  <c r="R17" i="41"/>
  <c r="Q17" i="41"/>
  <c r="P17" i="41"/>
  <c r="O17" i="41"/>
  <c r="T16" i="41"/>
  <c r="S16" i="41"/>
  <c r="R16" i="41"/>
  <c r="Q16" i="41"/>
  <c r="P16" i="41"/>
  <c r="O16" i="41"/>
  <c r="T15" i="41"/>
  <c r="S15" i="41"/>
  <c r="P15" i="41"/>
  <c r="O15" i="41"/>
  <c r="T14" i="41"/>
  <c r="S14" i="41"/>
  <c r="R14" i="41"/>
  <c r="Q14" i="41"/>
  <c r="P14" i="41"/>
  <c r="O14" i="41"/>
  <c r="T13" i="41"/>
  <c r="S13" i="41"/>
  <c r="R13" i="41"/>
  <c r="Q13" i="41"/>
  <c r="P13" i="41"/>
  <c r="O13" i="41"/>
  <c r="T12" i="41"/>
  <c r="S12" i="41"/>
  <c r="R12" i="41"/>
  <c r="Q12" i="41"/>
  <c r="P12" i="41"/>
  <c r="T11" i="41"/>
  <c r="S11" i="41"/>
  <c r="R11" i="41"/>
  <c r="Q11" i="41"/>
  <c r="P11" i="41"/>
  <c r="T10" i="41"/>
  <c r="S10" i="41"/>
  <c r="R10" i="41"/>
  <c r="Q10" i="41"/>
  <c r="P10" i="41"/>
  <c r="T9" i="41"/>
  <c r="S9" i="41"/>
  <c r="R9" i="41"/>
  <c r="Q9" i="41"/>
  <c r="P9" i="41"/>
  <c r="T8" i="41"/>
  <c r="S8" i="41"/>
  <c r="R8" i="41"/>
  <c r="Q8" i="41"/>
  <c r="P8" i="41"/>
  <c r="Q23" i="41" l="1"/>
  <c r="R23" i="41"/>
  <c r="T23" i="41"/>
  <c r="S23" i="41"/>
</calcChain>
</file>

<file path=xl/sharedStrings.xml><?xml version="1.0" encoding="utf-8"?>
<sst xmlns="http://schemas.openxmlformats.org/spreadsheetml/2006/main" count="114" uniqueCount="55">
  <si>
    <t>Definitions</t>
  </si>
  <si>
    <t>List of tables</t>
  </si>
  <si>
    <t>Data obtained from the Motor Vehicle Register (MVR)</t>
  </si>
  <si>
    <t>Total</t>
  </si>
  <si>
    <t>Table 1</t>
  </si>
  <si>
    <t>Table 2</t>
  </si>
  <si>
    <t>Return to Section Main page</t>
  </si>
  <si>
    <t>Return to NZ MVR statistics main menu</t>
  </si>
  <si>
    <t>WOF</t>
  </si>
  <si>
    <t>Northland</t>
  </si>
  <si>
    <t>Auckland</t>
  </si>
  <si>
    <t>Waikato</t>
  </si>
  <si>
    <t>Bay of Plenty</t>
  </si>
  <si>
    <t>Gisborne</t>
  </si>
  <si>
    <t>Hawkes Bay</t>
  </si>
  <si>
    <t>Taranaki</t>
  </si>
  <si>
    <t>Manawatu-Wanganui</t>
  </si>
  <si>
    <t>Wellington</t>
  </si>
  <si>
    <t>Marlborough</t>
  </si>
  <si>
    <t>West Coast</t>
  </si>
  <si>
    <t>Otago</t>
  </si>
  <si>
    <t>Southland</t>
  </si>
  <si>
    <t>Total WoF/CoF-A/CoF-B volumes by region</t>
  </si>
  <si>
    <t>COF-A</t>
  </si>
  <si>
    <t>COF-B</t>
  </si>
  <si>
    <t>FAIL</t>
  </si>
  <si>
    <t>PASS</t>
  </si>
  <si>
    <t>FAIL rate</t>
  </si>
  <si>
    <t>PASS rate</t>
  </si>
  <si>
    <t>Total Wof/Cof-A/Cof-B volumes by region</t>
  </si>
  <si>
    <t>Wof/Cof inspections - volume and result analysis</t>
  </si>
  <si>
    <t>First-Time Wof/Cof-A/Cof-B volumes and results by region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</si>
  <si>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</si>
  <si>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</si>
  <si>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</si>
  <si>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</si>
  <si>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•heavy vehicles – trucks, larger trailers, motor homes</t>
  </si>
  <si>
    <t>•all passenger service vehicles – taxis, shuttles and buses</t>
  </si>
  <si>
    <t>•rental vehicles.</t>
  </si>
  <si>
    <t>A certificate of fitness (CoF) is a regular check to ensure that a registered vehicle meets required safety standards.</t>
  </si>
  <si>
    <t>Vehicles requiring this certification are:</t>
  </si>
  <si>
    <t>For statistical purposes, Cofs are also sub categorised as Cof-A (for light vehicles)</t>
  </si>
  <si>
    <t>and Cof-B (for heavy vehicles).</t>
  </si>
  <si>
    <t>Notes</t>
  </si>
  <si>
    <t>Location information in the following tables is derived from the physical location</t>
  </si>
  <si>
    <t>of Inspection Centres that carry out the Wof/Cof inspections.</t>
  </si>
  <si>
    <t>1.</t>
  </si>
  <si>
    <t>Region</t>
  </si>
  <si>
    <t>Includes the Tasman region</t>
  </si>
  <si>
    <r>
      <t>Nelson</t>
    </r>
    <r>
      <rPr>
        <vertAlign val="superscript"/>
        <sz val="8"/>
        <color theme="1"/>
        <rFont val="Arial"/>
        <family val="2"/>
      </rPr>
      <t>(1)</t>
    </r>
  </si>
  <si>
    <r>
      <t>Canterbury</t>
    </r>
    <r>
      <rPr>
        <vertAlign val="superscript"/>
        <sz val="8"/>
        <color theme="1"/>
        <rFont val="Arial"/>
        <family val="2"/>
      </rPr>
      <t>(2)</t>
    </r>
  </si>
  <si>
    <t>2.</t>
  </si>
  <si>
    <t>Includes the Chatham Islands</t>
  </si>
  <si>
    <t>National</t>
  </si>
  <si>
    <t>Month: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</si>
</sst>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6" fillId="0" borderId="0" xfId="1" applyFont="1"/>
    <xf numFmtId="0" fontId="0" fillId="0" borderId="0" xfId="0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/>
    <xf numFmtId="0" fontId="14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2"/>
    <xf numFmtId="0" fontId="7" fillId="0" borderId="0" xfId="2" applyAlignment="1" applyProtection="1"/>
    <xf numFmtId="0" fontId="12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9" fontId="10" fillId="0" borderId="2" xfId="3" applyFont="1" applyBorder="1" applyAlignment="1">
      <alignment horizontal="center" vertical="center"/>
    </xf>
    <xf numFmtId="9" fontId="10" fillId="0" borderId="0" xfId="3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9" fontId="10" fillId="0" borderId="1" xfId="3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1" quotePrefix="1" applyNumberFormat="1" applyFont="1" applyAlignment="1">
      <alignment horizontal="left"/>
    </xf>
    <xf numFmtId="0" fontId="18" fillId="0" borderId="0" xfId="0" quotePrefix="1" applyFont="1" applyBorder="1"/>
    <xf numFmtId="0" fontId="13" fillId="0" borderId="0" xfId="0" applyFont="1" applyBorder="1" applyAlignment="1"/>
    <xf numFmtId="0" fontId="12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20" fillId="0" borderId="0" xfId="0" quotePrefix="1" applyFont="1"/>
    <xf numFmtId="0" fontId="12" fillId="0" borderId="0" xfId="0" applyFont="1" applyBorder="1" applyAlignment="1"/>
    <xf numFmtId="3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9" fontId="11" fillId="0" borderId="7" xfId="3" applyFont="1" applyBorder="1" applyAlignment="1">
      <alignment horizontal="center" vertical="center"/>
    </xf>
    <xf numFmtId="9" fontId="11" fillId="0" borderId="11" xfId="3" applyFont="1" applyBorder="1" applyAlignment="1">
      <alignment horizontal="center" vertical="center"/>
    </xf>
    <xf numFmtId="9" fontId="11" fillId="0" borderId="6" xfId="3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9" fontId="10" fillId="0" borderId="12" xfId="3" applyFont="1" applyBorder="1" applyAlignment="1">
      <alignment horizontal="center" vertical="center"/>
    </xf>
    <xf numFmtId="9" fontId="10" fillId="0" borderId="14" xfId="3" applyFont="1" applyBorder="1" applyAlignment="1">
      <alignment horizontal="center" vertical="center"/>
    </xf>
    <xf numFmtId="9" fontId="10" fillId="0" borderId="13" xfId="3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</cellXfs>
  <cellStyles count="4">
    <cellStyle name="Hyperlink" xfId="2" builtinId="8"/>
    <cellStyle name="Normal" xfId="0" builtinId="0"/>
    <cellStyle name="Normal 2" xfId="1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abSelected="1" zoomScaleNormal="100" workbookViewId="0"/>
  </sheetViews>
  <sheetFormatPr defaultRowHeight="15" x14ac:dyDescent="0.25"/>
  <cols>
    <col min="1" max="1" width="5.42578125" customWidth="1"/>
    <col min="2" max="2" width="62.28515625" customWidth="1"/>
    <col min="3" max="4" width="9.140625" customWidth="1"/>
  </cols>
  <sheetData>
    <row r="1" spans="1:27" s="16" customFormat="1" ht="31.15" x14ac:dyDescent="0.6">
      <c r="A1" s="1" t="s">
        <v>30</v>
      </c>
      <c r="B1" s="2"/>
    </row>
    <row r="2" spans="1:27" ht="15.6" x14ac:dyDescent="0.3">
      <c r="A2" s="34" t="s">
        <v>54</v>
      </c>
      <c r="B2" s="2"/>
    </row>
    <row r="3" spans="1:27" ht="15.6" x14ac:dyDescent="0.3">
      <c r="A3" s="8" t="s">
        <v>2</v>
      </c>
      <c r="B3" s="2"/>
    </row>
    <row r="4" spans="1:27" ht="15.6" x14ac:dyDescent="0.3">
      <c r="A4" s="2"/>
      <c r="B4" s="2"/>
    </row>
    <row r="5" spans="1:27" ht="15.6" x14ac:dyDescent="0.3">
      <c r="A5" s="3" t="s">
        <v>1</v>
      </c>
      <c r="B5" s="2"/>
    </row>
    <row r="6" spans="1:27" ht="14.45" x14ac:dyDescent="0.3">
      <c r="A6" s="3"/>
      <c r="B6" s="15"/>
    </row>
    <row r="7" spans="1:27" ht="14.45" x14ac:dyDescent="0.3">
      <c r="A7" s="7">
        <v>1</v>
      </c>
      <c r="B7" s="20" t="s">
        <v>22</v>
      </c>
      <c r="C7" s="7"/>
      <c r="D7" s="6"/>
      <c r="E7" s="7"/>
    </row>
    <row r="8" spans="1:27" ht="14.45" x14ac:dyDescent="0.3">
      <c r="A8" s="7">
        <v>2</v>
      </c>
      <c r="B8" s="20" t="s">
        <v>31</v>
      </c>
      <c r="C8" s="7"/>
      <c r="D8" s="6"/>
      <c r="E8" s="7"/>
    </row>
    <row r="10" spans="1:27" ht="14.45" x14ac:dyDescent="0.3">
      <c r="A10" s="3" t="s">
        <v>0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27" ht="7.15" customHeight="1" x14ac:dyDescent="0.3">
      <c r="A11" s="4"/>
      <c r="B11" s="14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7" ht="14.45" x14ac:dyDescent="0.3">
      <c r="B12" s="29" t="s">
        <v>32</v>
      </c>
      <c r="C12" s="13"/>
    </row>
    <row r="13" spans="1:27" ht="14.45" x14ac:dyDescent="0.3">
      <c r="B13" t="s">
        <v>33</v>
      </c>
      <c r="C13" s="12"/>
    </row>
    <row r="14" spans="1:27" ht="14.45" x14ac:dyDescent="0.3">
      <c r="B14" t="s">
        <v>34</v>
      </c>
      <c r="C14" s="12"/>
    </row>
    <row r="15" spans="1:27" s="11" customFormat="1" ht="7.15" customHeight="1" x14ac:dyDescent="0.3">
      <c r="C15" s="12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11" customFormat="1" ht="14.45" x14ac:dyDescent="0.3">
      <c r="B16" s="30" t="s">
        <v>35</v>
      </c>
      <c r="C16" s="12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11" customFormat="1" ht="14.45" x14ac:dyDescent="0.3">
      <c r="B17" s="12" t="s">
        <v>39</v>
      </c>
      <c r="C17" s="12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11" customFormat="1" ht="14.45" x14ac:dyDescent="0.3">
      <c r="B18" s="12" t="s">
        <v>40</v>
      </c>
      <c r="C18" s="12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11" customFormat="1" x14ac:dyDescent="0.25">
      <c r="B19" s="11" t="s">
        <v>36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11" customFormat="1" x14ac:dyDescent="0.25">
      <c r="B20" s="11" t="s">
        <v>37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s="11" customFormat="1" x14ac:dyDescent="0.25">
      <c r="B21" s="11" t="s">
        <v>38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s="11" customFormat="1" ht="14.45" x14ac:dyDescent="0.3"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11" customFormat="1" ht="14.45" x14ac:dyDescent="0.3">
      <c r="B23" s="30" t="s">
        <v>43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s="11" customFormat="1" ht="14.45" x14ac:dyDescent="0.3">
      <c r="B24" s="11" t="s">
        <v>41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s="11" customFormat="1" ht="14.45" x14ac:dyDescent="0.3">
      <c r="A25" s="12"/>
      <c r="B25" s="12" t="s">
        <v>42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11" customFormat="1" ht="8.4499999999999993" customHeight="1" x14ac:dyDescent="0.3">
      <c r="A26" s="12"/>
      <c r="B26" s="12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11" customFormat="1" ht="14.45" x14ac:dyDescent="0.3">
      <c r="B27" s="11" t="s">
        <v>44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11" customFormat="1" ht="14.45" x14ac:dyDescent="0.3">
      <c r="B28" s="11" t="s">
        <v>45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11" customFormat="1" x14ac:dyDescent="0.25"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11" customFormat="1" x14ac:dyDescent="0.25">
      <c r="B30" s="19" t="s">
        <v>7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11" customFormat="1" x14ac:dyDescent="0.25"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11" customFormat="1" x14ac:dyDescent="0.25"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4:27" s="11" customFormat="1" x14ac:dyDescent="0.25"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</sheetData>
  <hyperlinks>
    <hyperlink ref="B8" location="'Table 2'!A1" display="First-Time Wof/Cof-A/Cof-B volumes and results by region"/>
    <hyperlink ref="B30" r:id="rId1"/>
    <hyperlink ref="B7" location="'Table 1'!A1" display="Total WoF/CoF-A/CoF-B volumes by region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sqref="A1:B1"/>
    </sheetView>
  </sheetViews>
  <sheetFormatPr defaultRowHeight="15" x14ac:dyDescent="0.25"/>
  <cols>
    <col min="1" max="1" width="3.28515625" customWidth="1"/>
    <col min="2" max="2" width="22.7109375" style="9" customWidth="1"/>
    <col min="3" max="6" width="12.7109375" style="9" customWidth="1"/>
  </cols>
  <sheetData>
    <row r="1" spans="1:6" x14ac:dyDescent="0.25">
      <c r="A1" s="65" t="s">
        <v>4</v>
      </c>
      <c r="B1" s="65"/>
      <c r="C1" s="10"/>
      <c r="D1"/>
      <c r="E1"/>
      <c r="F1"/>
    </row>
    <row r="2" spans="1:6" x14ac:dyDescent="0.25">
      <c r="B2" s="4"/>
      <c r="C2" s="4"/>
      <c r="D2"/>
      <c r="E2"/>
      <c r="F2"/>
    </row>
    <row r="3" spans="1:6" x14ac:dyDescent="0.25">
      <c r="A3" s="33" t="s">
        <v>29</v>
      </c>
      <c r="B3" s="33"/>
      <c r="C3" s="4"/>
      <c r="D3"/>
      <c r="E3"/>
      <c r="F3"/>
    </row>
    <row r="4" spans="1:6" ht="15.75" x14ac:dyDescent="0.25">
      <c r="A4" s="34" t="s">
        <v>54</v>
      </c>
      <c r="B4" s="2"/>
      <c r="C4" s="21"/>
      <c r="D4" s="21"/>
      <c r="E4" s="21"/>
      <c r="F4" s="21"/>
    </row>
    <row r="5" spans="1:6" x14ac:dyDescent="0.25">
      <c r="B5" s="17"/>
      <c r="C5" s="17"/>
      <c r="D5" s="17"/>
      <c r="E5" s="17"/>
      <c r="F5" s="17"/>
    </row>
    <row r="6" spans="1:6" ht="15" customHeight="1" x14ac:dyDescent="0.25">
      <c r="A6" s="66" t="s">
        <v>47</v>
      </c>
      <c r="B6" s="67"/>
      <c r="C6" s="58" t="s">
        <v>8</v>
      </c>
      <c r="D6" s="58" t="s">
        <v>23</v>
      </c>
      <c r="E6" s="58" t="s">
        <v>24</v>
      </c>
      <c r="F6" s="24" t="s">
        <v>3</v>
      </c>
    </row>
    <row r="7" spans="1:6" ht="15" customHeight="1" x14ac:dyDescent="0.25">
      <c r="A7" s="68" t="s">
        <v>9</v>
      </c>
      <c r="B7" s="69"/>
      <c r="C7" s="60">
        <v>21279</v>
      </c>
      <c r="D7" s="60">
        <v>310</v>
      </c>
      <c r="E7" s="60">
        <v>1580</v>
      </c>
      <c r="F7" s="36">
        <v>23169</v>
      </c>
    </row>
    <row r="8" spans="1:6" ht="15" customHeight="1" x14ac:dyDescent="0.25">
      <c r="A8" s="63" t="s">
        <v>10</v>
      </c>
      <c r="B8" s="64"/>
      <c r="C8" s="60">
        <v>158818</v>
      </c>
      <c r="D8" s="60">
        <v>9572</v>
      </c>
      <c r="E8" s="60">
        <v>7675</v>
      </c>
      <c r="F8" s="36">
        <v>176065</v>
      </c>
    </row>
    <row r="9" spans="1:6" ht="15" customHeight="1" x14ac:dyDescent="0.25">
      <c r="A9" s="63" t="s">
        <v>11</v>
      </c>
      <c r="B9" s="64"/>
      <c r="C9" s="60">
        <v>64017</v>
      </c>
      <c r="D9" s="60">
        <v>502</v>
      </c>
      <c r="E9" s="60">
        <v>4633</v>
      </c>
      <c r="F9" s="36">
        <v>69152</v>
      </c>
    </row>
    <row r="10" spans="1:6" ht="15" customHeight="1" x14ac:dyDescent="0.25">
      <c r="A10" s="63" t="s">
        <v>12</v>
      </c>
      <c r="B10" s="64"/>
      <c r="C10" s="60">
        <v>39198</v>
      </c>
      <c r="D10" s="60">
        <v>339</v>
      </c>
      <c r="E10" s="60">
        <v>2707</v>
      </c>
      <c r="F10" s="36">
        <v>42244</v>
      </c>
    </row>
    <row r="11" spans="1:6" ht="15" customHeight="1" x14ac:dyDescent="0.25">
      <c r="A11" s="63" t="s">
        <v>13</v>
      </c>
      <c r="B11" s="64"/>
      <c r="C11" s="60">
        <v>5247</v>
      </c>
      <c r="D11" s="60">
        <v>51</v>
      </c>
      <c r="E11" s="60">
        <v>476</v>
      </c>
      <c r="F11" s="36">
        <v>5774</v>
      </c>
    </row>
    <row r="12" spans="1:6" ht="15" customHeight="1" x14ac:dyDescent="0.25">
      <c r="A12" s="63" t="s">
        <v>14</v>
      </c>
      <c r="B12" s="64"/>
      <c r="C12" s="60">
        <v>20467</v>
      </c>
      <c r="D12" s="60">
        <v>191</v>
      </c>
      <c r="E12" s="60">
        <v>1416</v>
      </c>
      <c r="F12" s="36">
        <v>22074</v>
      </c>
    </row>
    <row r="13" spans="1:6" ht="15" customHeight="1" x14ac:dyDescent="0.25">
      <c r="A13" s="63" t="s">
        <v>15</v>
      </c>
      <c r="B13" s="64"/>
      <c r="C13" s="60">
        <v>14058</v>
      </c>
      <c r="D13" s="60">
        <v>126</v>
      </c>
      <c r="E13" s="60">
        <v>1067</v>
      </c>
      <c r="F13" s="36">
        <v>15251</v>
      </c>
    </row>
    <row r="14" spans="1:6" ht="15" customHeight="1" x14ac:dyDescent="0.25">
      <c r="A14" s="63" t="s">
        <v>16</v>
      </c>
      <c r="B14" s="64"/>
      <c r="C14" s="60">
        <v>29622</v>
      </c>
      <c r="D14" s="60">
        <v>196</v>
      </c>
      <c r="E14" s="60">
        <v>2182</v>
      </c>
      <c r="F14" s="36">
        <v>32000</v>
      </c>
    </row>
    <row r="15" spans="1:6" ht="15" customHeight="1" x14ac:dyDescent="0.25">
      <c r="A15" s="63" t="s">
        <v>17</v>
      </c>
      <c r="B15" s="64"/>
      <c r="C15" s="60">
        <v>52222</v>
      </c>
      <c r="D15" s="60">
        <v>1365</v>
      </c>
      <c r="E15" s="60">
        <v>2023</v>
      </c>
      <c r="F15" s="36">
        <v>55610</v>
      </c>
    </row>
    <row r="16" spans="1:6" ht="15" customHeight="1" x14ac:dyDescent="0.25">
      <c r="A16" s="63" t="s">
        <v>18</v>
      </c>
      <c r="B16" s="64"/>
      <c r="C16" s="60">
        <v>7370</v>
      </c>
      <c r="D16" s="60">
        <v>563</v>
      </c>
      <c r="E16" s="60">
        <v>563</v>
      </c>
      <c r="F16" s="36">
        <v>8496</v>
      </c>
    </row>
    <row r="17" spans="1:6" ht="15" customHeight="1" x14ac:dyDescent="0.25">
      <c r="A17" s="63" t="s">
        <v>49</v>
      </c>
      <c r="B17" s="64"/>
      <c r="C17" s="60">
        <v>17377</v>
      </c>
      <c r="D17" s="60">
        <v>432</v>
      </c>
      <c r="E17" s="60">
        <v>1021</v>
      </c>
      <c r="F17" s="36">
        <v>18830</v>
      </c>
    </row>
    <row r="18" spans="1:6" ht="15" customHeight="1" x14ac:dyDescent="0.25">
      <c r="A18" s="63" t="s">
        <v>19</v>
      </c>
      <c r="B18" s="64"/>
      <c r="C18" s="60">
        <v>4575</v>
      </c>
      <c r="D18" s="60">
        <v>115</v>
      </c>
      <c r="E18" s="60">
        <v>354</v>
      </c>
      <c r="F18" s="36">
        <v>5044</v>
      </c>
    </row>
    <row r="19" spans="1:6" ht="15" customHeight="1" x14ac:dyDescent="0.25">
      <c r="A19" s="63" t="s">
        <v>50</v>
      </c>
      <c r="B19" s="64"/>
      <c r="C19" s="60">
        <v>86618</v>
      </c>
      <c r="D19" s="60">
        <v>4771</v>
      </c>
      <c r="E19" s="60">
        <v>5827</v>
      </c>
      <c r="F19" s="36">
        <v>97216</v>
      </c>
    </row>
    <row r="20" spans="1:6" ht="15" customHeight="1" x14ac:dyDescent="0.25">
      <c r="A20" s="63" t="s">
        <v>20</v>
      </c>
      <c r="B20" s="64"/>
      <c r="C20" s="60">
        <v>34942</v>
      </c>
      <c r="D20" s="60">
        <v>1740</v>
      </c>
      <c r="E20" s="60">
        <v>1737</v>
      </c>
      <c r="F20" s="36">
        <v>38419</v>
      </c>
    </row>
    <row r="21" spans="1:6" ht="15.75" customHeight="1" thickBot="1" x14ac:dyDescent="0.3">
      <c r="A21" s="70" t="s">
        <v>21</v>
      </c>
      <c r="B21" s="71"/>
      <c r="C21" s="61">
        <v>15918</v>
      </c>
      <c r="D21" s="61">
        <v>164</v>
      </c>
      <c r="E21" s="61">
        <v>1106</v>
      </c>
      <c r="F21" s="44">
        <v>17188</v>
      </c>
    </row>
    <row r="22" spans="1:6" ht="15.75" customHeight="1" thickTop="1" x14ac:dyDescent="0.25">
      <c r="A22" s="72" t="s">
        <v>53</v>
      </c>
      <c r="B22" s="73"/>
      <c r="C22" s="55">
        <f>SUM(C7:C21)</f>
        <v>571728</v>
      </c>
      <c r="D22" s="55">
        <f>SUM(D7:D21)</f>
        <v>20437</v>
      </c>
      <c r="E22" s="55">
        <f>SUM(E7:E21)</f>
        <v>34367</v>
      </c>
      <c r="F22" s="62">
        <f>SUM(F7:F21)</f>
        <v>626532</v>
      </c>
    </row>
    <row r="23" spans="1:6" x14ac:dyDescent="0.25">
      <c r="B23" s="17"/>
      <c r="C23" s="17"/>
      <c r="D23" s="17"/>
      <c r="E23" s="17"/>
      <c r="F23" s="17"/>
    </row>
    <row r="24" spans="1:6" x14ac:dyDescent="0.25">
      <c r="A24" s="31" t="s">
        <v>46</v>
      </c>
      <c r="B24" s="32" t="s">
        <v>48</v>
      </c>
      <c r="D24" s="17"/>
      <c r="E24" s="17"/>
      <c r="F24" s="17"/>
    </row>
    <row r="25" spans="1:6" x14ac:dyDescent="0.25">
      <c r="A25" s="37" t="s">
        <v>51</v>
      </c>
      <c r="B25" s="32" t="s">
        <v>52</v>
      </c>
    </row>
    <row r="26" spans="1:6" x14ac:dyDescent="0.25">
      <c r="A26" s="37"/>
      <c r="B26" s="32"/>
    </row>
    <row r="27" spans="1:6" x14ac:dyDescent="0.25">
      <c r="B27" s="19" t="s">
        <v>6</v>
      </c>
    </row>
  </sheetData>
  <mergeCells count="18">
    <mergeCell ref="A21:B21"/>
    <mergeCell ref="A22:B22"/>
    <mergeCell ref="A15:B15"/>
    <mergeCell ref="A16:B16"/>
    <mergeCell ref="A17:B17"/>
    <mergeCell ref="A18:B18"/>
    <mergeCell ref="A19:B19"/>
    <mergeCell ref="A20:B20"/>
    <mergeCell ref="A14:B14"/>
    <mergeCell ref="A1:B1"/>
    <mergeCell ref="A6:B6"/>
    <mergeCell ref="A7:B7"/>
    <mergeCell ref="A8:B8"/>
    <mergeCell ref="A9:B9"/>
    <mergeCell ref="A10:B10"/>
    <mergeCell ref="A11:B11"/>
    <mergeCell ref="A12:B12"/>
    <mergeCell ref="A13:B13"/>
  </mergeCells>
  <hyperlinks>
    <hyperlink ref="B27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Normal="100" workbookViewId="0"/>
  </sheetViews>
  <sheetFormatPr defaultRowHeight="15" x14ac:dyDescent="0.25"/>
  <cols>
    <col min="1" max="1" width="4.28515625" customWidth="1"/>
    <col min="2" max="2" width="22.7109375" style="17" customWidth="1"/>
    <col min="3" max="11" width="6.7109375" style="17" customWidth="1"/>
    <col min="12" max="12" width="4.28515625" customWidth="1"/>
    <col min="13" max="13" width="7" customWidth="1"/>
    <col min="14" max="14" width="22.7109375" customWidth="1"/>
    <col min="21" max="21" width="2.140625" customWidth="1"/>
  </cols>
  <sheetData>
    <row r="1" spans="1:20" ht="14.45" x14ac:dyDescent="0.3">
      <c r="A1" s="38" t="s">
        <v>5</v>
      </c>
      <c r="B1" s="38"/>
    </row>
    <row r="2" spans="1:20" ht="14.45" x14ac:dyDescent="0.3">
      <c r="B2" s="4"/>
    </row>
    <row r="3" spans="1:20" ht="14.45" x14ac:dyDescent="0.3">
      <c r="A3" s="33" t="s">
        <v>31</v>
      </c>
      <c r="B3" s="33"/>
    </row>
    <row r="4" spans="1:20" ht="15.6" x14ac:dyDescent="0.3">
      <c r="A4" s="34" t="s">
        <v>54</v>
      </c>
      <c r="B4" s="2"/>
    </row>
    <row r="5" spans="1:20" ht="14.45" x14ac:dyDescent="0.3">
      <c r="A5" s="34"/>
      <c r="B5" s="34"/>
    </row>
    <row r="6" spans="1:20" x14ac:dyDescent="0.25">
      <c r="A6" s="75" t="s">
        <v>47</v>
      </c>
      <c r="B6" s="76"/>
      <c r="C6" s="74" t="s">
        <v>8</v>
      </c>
      <c r="D6" s="74"/>
      <c r="E6" s="74"/>
      <c r="F6" s="74" t="s">
        <v>23</v>
      </c>
      <c r="G6" s="74"/>
      <c r="H6" s="74"/>
      <c r="I6" s="67" t="s">
        <v>24</v>
      </c>
      <c r="J6" s="74"/>
      <c r="K6" s="74"/>
      <c r="M6" s="79" t="s">
        <v>47</v>
      </c>
      <c r="N6" s="80"/>
      <c r="O6" s="74" t="s">
        <v>8</v>
      </c>
      <c r="P6" s="74"/>
      <c r="Q6" s="74" t="s">
        <v>23</v>
      </c>
      <c r="R6" s="74"/>
      <c r="S6" s="74" t="s">
        <v>24</v>
      </c>
      <c r="T6" s="74"/>
    </row>
    <row r="7" spans="1:20" x14ac:dyDescent="0.25">
      <c r="A7" s="72"/>
      <c r="B7" s="77"/>
      <c r="C7" s="22" t="s">
        <v>25</v>
      </c>
      <c r="D7" s="23" t="s">
        <v>26</v>
      </c>
      <c r="E7" s="24" t="s">
        <v>3</v>
      </c>
      <c r="F7" s="22" t="s">
        <v>25</v>
      </c>
      <c r="G7" s="23" t="s">
        <v>26</v>
      </c>
      <c r="H7" s="24" t="s">
        <v>3</v>
      </c>
      <c r="I7" s="23" t="s">
        <v>25</v>
      </c>
      <c r="J7" s="23" t="s">
        <v>26</v>
      </c>
      <c r="K7" s="24" t="s">
        <v>3</v>
      </c>
      <c r="M7" s="81"/>
      <c r="N7" s="82"/>
      <c r="O7" s="45" t="s">
        <v>27</v>
      </c>
      <c r="P7" s="23" t="s">
        <v>28</v>
      </c>
      <c r="Q7" s="45" t="s">
        <v>27</v>
      </c>
      <c r="R7" s="46" t="s">
        <v>28</v>
      </c>
      <c r="S7" s="45" t="s">
        <v>27</v>
      </c>
      <c r="T7" s="46" t="s">
        <v>28</v>
      </c>
    </row>
    <row r="8" spans="1:20" ht="15" customHeight="1" x14ac:dyDescent="0.25">
      <c r="A8" s="78" t="s">
        <v>9</v>
      </c>
      <c r="B8" s="64"/>
      <c r="C8" s="39">
        <v>6010</v>
      </c>
      <c r="D8" s="35">
        <v>9255</v>
      </c>
      <c r="E8" s="36">
        <v>15265</v>
      </c>
      <c r="F8" s="39">
        <v>67</v>
      </c>
      <c r="G8" s="35">
        <v>174</v>
      </c>
      <c r="H8" s="36">
        <v>241</v>
      </c>
      <c r="I8" s="35">
        <v>328</v>
      </c>
      <c r="J8" s="35">
        <v>968</v>
      </c>
      <c r="K8" s="36">
        <v>1296</v>
      </c>
      <c r="M8" s="40" t="s">
        <v>9</v>
      </c>
      <c r="N8" s="56"/>
      <c r="O8" s="25">
        <f>C8/E8</f>
        <v>0.39371110383229613</v>
      </c>
      <c r="P8" s="26">
        <f>D8/E8</f>
        <v>0.60628889616770387</v>
      </c>
      <c r="Q8" s="25">
        <f>F8/H8</f>
        <v>0.27800829875518673</v>
      </c>
      <c r="R8" s="26">
        <f>G8/H8</f>
        <v>0.72199170124481327</v>
      </c>
      <c r="S8" s="25">
        <f>I8/K8</f>
        <v>0.25308641975308643</v>
      </c>
      <c r="T8" s="28">
        <f>J8/K8</f>
        <v>0.74691358024691357</v>
      </c>
    </row>
    <row r="9" spans="1:20" ht="15" customHeight="1" x14ac:dyDescent="0.25">
      <c r="A9" s="78" t="s">
        <v>10</v>
      </c>
      <c r="B9" s="64"/>
      <c r="C9" s="39">
        <v>39839</v>
      </c>
      <c r="D9" s="35">
        <v>80639</v>
      </c>
      <c r="E9" s="36">
        <v>120478</v>
      </c>
      <c r="F9" s="39">
        <v>986</v>
      </c>
      <c r="G9" s="35">
        <v>7618</v>
      </c>
      <c r="H9" s="36">
        <v>8604</v>
      </c>
      <c r="I9" s="35">
        <v>855</v>
      </c>
      <c r="J9" s="35">
        <v>6034</v>
      </c>
      <c r="K9" s="36">
        <v>6889</v>
      </c>
      <c r="M9" s="63" t="s">
        <v>10</v>
      </c>
      <c r="N9" s="78"/>
      <c r="O9" s="25">
        <f>C9/E9</f>
        <v>0.33067447998804761</v>
      </c>
      <c r="P9" s="26">
        <f t="shared" ref="P9:P22" si="0">D9/E9</f>
        <v>0.66932552001195234</v>
      </c>
      <c r="Q9" s="25">
        <f t="shared" ref="Q9:Q22" si="1">F9/H9</f>
        <v>0.11459786145978615</v>
      </c>
      <c r="R9" s="26">
        <f t="shared" ref="R9:R22" si="2">G9/H9</f>
        <v>0.88540213854021388</v>
      </c>
      <c r="S9" s="25">
        <f t="shared" ref="S9:S22" si="3">I9/K9</f>
        <v>0.1241109014370736</v>
      </c>
      <c r="T9" s="28">
        <f t="shared" ref="T9:T19" si="4">J9/K9</f>
        <v>0.8758890985629264</v>
      </c>
    </row>
    <row r="10" spans="1:20" ht="15" customHeight="1" x14ac:dyDescent="0.25">
      <c r="A10" s="78" t="s">
        <v>11</v>
      </c>
      <c r="B10" s="64"/>
      <c r="C10" s="39">
        <v>19470</v>
      </c>
      <c r="D10" s="35">
        <v>26258</v>
      </c>
      <c r="E10" s="36">
        <v>45728</v>
      </c>
      <c r="F10" s="39">
        <v>97</v>
      </c>
      <c r="G10" s="35">
        <v>312</v>
      </c>
      <c r="H10" s="36">
        <v>409</v>
      </c>
      <c r="I10" s="35">
        <v>977</v>
      </c>
      <c r="J10" s="35">
        <v>2803</v>
      </c>
      <c r="K10" s="36">
        <v>3780</v>
      </c>
      <c r="M10" s="40" t="s">
        <v>11</v>
      </c>
      <c r="N10" s="56"/>
      <c r="O10" s="25">
        <f>C10/E10</f>
        <v>0.42577851644506648</v>
      </c>
      <c r="P10" s="26">
        <f t="shared" si="0"/>
        <v>0.57422148355493352</v>
      </c>
      <c r="Q10" s="25">
        <f t="shared" si="1"/>
        <v>0.23716381418092911</v>
      </c>
      <c r="R10" s="26">
        <f t="shared" si="2"/>
        <v>0.76283618581907087</v>
      </c>
      <c r="S10" s="25">
        <f t="shared" si="3"/>
        <v>0.25846560846560845</v>
      </c>
      <c r="T10" s="28">
        <f t="shared" si="4"/>
        <v>0.74153439153439149</v>
      </c>
    </row>
    <row r="11" spans="1:20" ht="15" customHeight="1" x14ac:dyDescent="0.25">
      <c r="A11" s="78" t="s">
        <v>12</v>
      </c>
      <c r="B11" s="64"/>
      <c r="C11" s="39">
        <v>11948</v>
      </c>
      <c r="D11" s="35">
        <v>16356</v>
      </c>
      <c r="E11" s="36">
        <v>28304</v>
      </c>
      <c r="F11" s="39">
        <v>44</v>
      </c>
      <c r="G11" s="35">
        <v>252</v>
      </c>
      <c r="H11" s="36">
        <v>296</v>
      </c>
      <c r="I11" s="35">
        <v>482</v>
      </c>
      <c r="J11" s="35">
        <v>1755</v>
      </c>
      <c r="K11" s="36">
        <v>2237</v>
      </c>
      <c r="M11" s="40" t="s">
        <v>12</v>
      </c>
      <c r="N11" s="56"/>
      <c r="O11" s="25">
        <f>C11/E11</f>
        <v>0.42213114754098363</v>
      </c>
      <c r="P11" s="26">
        <f t="shared" si="0"/>
        <v>0.57786885245901642</v>
      </c>
      <c r="Q11" s="25">
        <f t="shared" si="1"/>
        <v>0.14864864864864866</v>
      </c>
      <c r="R11" s="26">
        <f t="shared" si="2"/>
        <v>0.85135135135135132</v>
      </c>
      <c r="S11" s="25">
        <f t="shared" si="3"/>
        <v>0.21546714349575324</v>
      </c>
      <c r="T11" s="28">
        <f t="shared" si="4"/>
        <v>0.78453285650424676</v>
      </c>
    </row>
    <row r="12" spans="1:20" ht="15" customHeight="1" x14ac:dyDescent="0.25">
      <c r="A12" s="78" t="s">
        <v>13</v>
      </c>
      <c r="B12" s="64"/>
      <c r="C12" s="39">
        <v>1679</v>
      </c>
      <c r="D12" s="35">
        <v>2063</v>
      </c>
      <c r="E12" s="36">
        <v>3742</v>
      </c>
      <c r="F12" s="39">
        <v>3</v>
      </c>
      <c r="G12" s="35">
        <v>46</v>
      </c>
      <c r="H12" s="36">
        <v>49</v>
      </c>
      <c r="I12" s="35">
        <v>83</v>
      </c>
      <c r="J12" s="35">
        <v>308</v>
      </c>
      <c r="K12" s="36">
        <v>391</v>
      </c>
      <c r="M12" s="40" t="s">
        <v>13</v>
      </c>
      <c r="N12" s="56"/>
      <c r="O12" s="25">
        <f>C12/E12</f>
        <v>0.448690539818279</v>
      </c>
      <c r="P12" s="26">
        <f t="shared" si="0"/>
        <v>0.551309460181721</v>
      </c>
      <c r="Q12" s="25">
        <f t="shared" si="1"/>
        <v>6.1224489795918366E-2</v>
      </c>
      <c r="R12" s="26">
        <f t="shared" si="2"/>
        <v>0.93877551020408168</v>
      </c>
      <c r="S12" s="25">
        <f t="shared" si="3"/>
        <v>0.21227621483375958</v>
      </c>
      <c r="T12" s="28">
        <f t="shared" si="4"/>
        <v>0.78772378516624042</v>
      </c>
    </row>
    <row r="13" spans="1:20" ht="15" customHeight="1" x14ac:dyDescent="0.25">
      <c r="A13" s="78" t="s">
        <v>14</v>
      </c>
      <c r="B13" s="64"/>
      <c r="C13" s="39">
        <v>5877</v>
      </c>
      <c r="D13" s="35">
        <v>8950</v>
      </c>
      <c r="E13" s="36">
        <v>14827</v>
      </c>
      <c r="F13" s="39">
        <v>29</v>
      </c>
      <c r="G13" s="35">
        <v>136</v>
      </c>
      <c r="H13" s="36">
        <v>165</v>
      </c>
      <c r="I13" s="35">
        <v>239</v>
      </c>
      <c r="J13" s="35">
        <v>959</v>
      </c>
      <c r="K13" s="36">
        <v>1198</v>
      </c>
      <c r="M13" s="40" t="s">
        <v>14</v>
      </c>
      <c r="N13" s="56"/>
      <c r="O13" s="25">
        <f t="shared" ref="O13:O22" si="5">C13/E13</f>
        <v>0.39637148445403658</v>
      </c>
      <c r="P13" s="26">
        <f t="shared" si="0"/>
        <v>0.60362851554596342</v>
      </c>
      <c r="Q13" s="25">
        <f t="shared" si="1"/>
        <v>0.17575757575757575</v>
      </c>
      <c r="R13" s="26">
        <f t="shared" si="2"/>
        <v>0.82424242424242422</v>
      </c>
      <c r="S13" s="25">
        <f t="shared" si="3"/>
        <v>0.19949916527545911</v>
      </c>
      <c r="T13" s="28">
        <f t="shared" si="4"/>
        <v>0.80050083472454092</v>
      </c>
    </row>
    <row r="14" spans="1:20" ht="15" customHeight="1" x14ac:dyDescent="0.25">
      <c r="A14" s="78" t="s">
        <v>15</v>
      </c>
      <c r="B14" s="64"/>
      <c r="C14" s="39">
        <v>3881</v>
      </c>
      <c r="D14" s="35">
        <v>6588</v>
      </c>
      <c r="E14" s="36">
        <v>10469</v>
      </c>
      <c r="F14" s="39">
        <v>9</v>
      </c>
      <c r="G14" s="35">
        <v>111</v>
      </c>
      <c r="H14" s="36">
        <v>120</v>
      </c>
      <c r="I14" s="35">
        <v>149</v>
      </c>
      <c r="J14" s="35">
        <v>781</v>
      </c>
      <c r="K14" s="36">
        <v>930</v>
      </c>
      <c r="M14" s="40" t="s">
        <v>15</v>
      </c>
      <c r="N14" s="56"/>
      <c r="O14" s="25">
        <f t="shared" si="5"/>
        <v>0.37071353519915945</v>
      </c>
      <c r="P14" s="26">
        <f t="shared" si="0"/>
        <v>0.62928646480084061</v>
      </c>
      <c r="Q14" s="25">
        <f t="shared" si="1"/>
        <v>7.4999999999999997E-2</v>
      </c>
      <c r="R14" s="26">
        <f t="shared" si="2"/>
        <v>0.92500000000000004</v>
      </c>
      <c r="S14" s="25">
        <f t="shared" si="3"/>
        <v>0.16021505376344086</v>
      </c>
      <c r="T14" s="28">
        <f t="shared" si="4"/>
        <v>0.83978494623655919</v>
      </c>
    </row>
    <row r="15" spans="1:20" ht="15" customHeight="1" x14ac:dyDescent="0.25">
      <c r="A15" s="78" t="s">
        <v>16</v>
      </c>
      <c r="B15" s="64"/>
      <c r="C15" s="39">
        <v>8173</v>
      </c>
      <c r="D15" s="35">
        <v>13854</v>
      </c>
      <c r="E15" s="36">
        <v>22027</v>
      </c>
      <c r="F15" s="39">
        <v>20</v>
      </c>
      <c r="G15" s="35">
        <v>157</v>
      </c>
      <c r="H15" s="36">
        <v>177</v>
      </c>
      <c r="I15" s="35">
        <v>258</v>
      </c>
      <c r="J15" s="35">
        <v>1694</v>
      </c>
      <c r="K15" s="36">
        <v>1952</v>
      </c>
      <c r="M15" s="40" t="s">
        <v>16</v>
      </c>
      <c r="N15" s="56"/>
      <c r="O15" s="25">
        <f t="shared" si="5"/>
        <v>0.37104462704862212</v>
      </c>
      <c r="P15" s="26">
        <f t="shared" si="0"/>
        <v>0.62895537295137782</v>
      </c>
      <c r="Q15" s="25">
        <f>F15/H15</f>
        <v>0.11299435028248588</v>
      </c>
      <c r="R15" s="26">
        <f>G15/H15</f>
        <v>0.88700564971751417</v>
      </c>
      <c r="S15" s="25">
        <f t="shared" si="3"/>
        <v>0.13217213114754098</v>
      </c>
      <c r="T15" s="28">
        <f t="shared" si="4"/>
        <v>0.86782786885245899</v>
      </c>
    </row>
    <row r="16" spans="1:20" ht="15" customHeight="1" x14ac:dyDescent="0.25">
      <c r="A16" s="78" t="s">
        <v>17</v>
      </c>
      <c r="B16" s="64"/>
      <c r="C16" s="39">
        <v>15804</v>
      </c>
      <c r="D16" s="35">
        <v>21435</v>
      </c>
      <c r="E16" s="36">
        <v>37239</v>
      </c>
      <c r="F16" s="39">
        <v>247</v>
      </c>
      <c r="G16" s="35">
        <v>887</v>
      </c>
      <c r="H16" s="36">
        <v>1134</v>
      </c>
      <c r="I16" s="35">
        <v>256</v>
      </c>
      <c r="J16" s="35">
        <v>1519</v>
      </c>
      <c r="K16" s="36">
        <v>1775</v>
      </c>
      <c r="M16" s="40" t="s">
        <v>17</v>
      </c>
      <c r="N16" s="56"/>
      <c r="O16" s="25">
        <f t="shared" si="5"/>
        <v>0.42439378071376782</v>
      </c>
      <c r="P16" s="26">
        <f t="shared" si="0"/>
        <v>0.57560621928623212</v>
      </c>
      <c r="Q16" s="25">
        <f t="shared" si="1"/>
        <v>0.21781305114638447</v>
      </c>
      <c r="R16" s="26">
        <f t="shared" si="2"/>
        <v>0.7821869488536155</v>
      </c>
      <c r="S16" s="25">
        <f t="shared" si="3"/>
        <v>0.14422535211267606</v>
      </c>
      <c r="T16" s="28">
        <f t="shared" si="4"/>
        <v>0.85577464788732394</v>
      </c>
    </row>
    <row r="17" spans="1:20" ht="15" customHeight="1" x14ac:dyDescent="0.25">
      <c r="A17" s="78" t="s">
        <v>18</v>
      </c>
      <c r="B17" s="64"/>
      <c r="C17" s="39">
        <v>1741</v>
      </c>
      <c r="D17" s="35">
        <v>3970</v>
      </c>
      <c r="E17" s="36">
        <v>5711</v>
      </c>
      <c r="F17" s="39">
        <v>22</v>
      </c>
      <c r="G17" s="35">
        <v>521</v>
      </c>
      <c r="H17" s="36">
        <v>543</v>
      </c>
      <c r="I17" s="35">
        <v>63</v>
      </c>
      <c r="J17" s="35">
        <v>422</v>
      </c>
      <c r="K17" s="36">
        <v>485</v>
      </c>
      <c r="M17" s="40" t="s">
        <v>18</v>
      </c>
      <c r="N17" s="56"/>
      <c r="O17" s="25">
        <f t="shared" si="5"/>
        <v>0.30485028891612675</v>
      </c>
      <c r="P17" s="26">
        <f t="shared" si="0"/>
        <v>0.69514971108387325</v>
      </c>
      <c r="Q17" s="25">
        <f t="shared" si="1"/>
        <v>4.0515653775322284E-2</v>
      </c>
      <c r="R17" s="26">
        <f t="shared" si="2"/>
        <v>0.95948434622467771</v>
      </c>
      <c r="S17" s="25">
        <f t="shared" si="3"/>
        <v>0.12989690721649486</v>
      </c>
      <c r="T17" s="28">
        <f t="shared" si="4"/>
        <v>0.87010309278350517</v>
      </c>
    </row>
    <row r="18" spans="1:20" ht="15" customHeight="1" x14ac:dyDescent="0.25">
      <c r="A18" s="78" t="s">
        <v>49</v>
      </c>
      <c r="B18" s="64"/>
      <c r="C18" s="39">
        <v>4513</v>
      </c>
      <c r="D18" s="35">
        <v>8333</v>
      </c>
      <c r="E18" s="36">
        <v>12846</v>
      </c>
      <c r="F18" s="39">
        <v>63</v>
      </c>
      <c r="G18" s="35">
        <v>327</v>
      </c>
      <c r="H18" s="36">
        <v>390</v>
      </c>
      <c r="I18" s="35">
        <v>135</v>
      </c>
      <c r="J18" s="35">
        <v>742</v>
      </c>
      <c r="K18" s="36">
        <v>877</v>
      </c>
      <c r="M18" s="40" t="s">
        <v>49</v>
      </c>
      <c r="N18" s="56"/>
      <c r="O18" s="25">
        <f t="shared" si="5"/>
        <v>0.35131558461777984</v>
      </c>
      <c r="P18" s="26">
        <f t="shared" si="0"/>
        <v>0.6486844153822201</v>
      </c>
      <c r="Q18" s="25">
        <f t="shared" si="1"/>
        <v>0.16153846153846155</v>
      </c>
      <c r="R18" s="26">
        <f t="shared" si="2"/>
        <v>0.83846153846153848</v>
      </c>
      <c r="S18" s="25">
        <f t="shared" si="3"/>
        <v>0.15393386545039908</v>
      </c>
      <c r="T18" s="28">
        <f t="shared" si="4"/>
        <v>0.84606613454960089</v>
      </c>
    </row>
    <row r="19" spans="1:20" ht="15" customHeight="1" x14ac:dyDescent="0.25">
      <c r="A19" s="78" t="s">
        <v>19</v>
      </c>
      <c r="B19" s="64"/>
      <c r="C19" s="39">
        <v>1249</v>
      </c>
      <c r="D19" s="35">
        <v>2118</v>
      </c>
      <c r="E19" s="36">
        <v>3367</v>
      </c>
      <c r="F19" s="39">
        <v>3</v>
      </c>
      <c r="G19" s="35">
        <v>106</v>
      </c>
      <c r="H19" s="36">
        <v>109</v>
      </c>
      <c r="I19" s="35">
        <v>63</v>
      </c>
      <c r="J19" s="35">
        <v>236</v>
      </c>
      <c r="K19" s="36">
        <v>299</v>
      </c>
      <c r="M19" s="40" t="s">
        <v>19</v>
      </c>
      <c r="N19" s="56"/>
      <c r="O19" s="25">
        <f t="shared" si="5"/>
        <v>0.37095337095337094</v>
      </c>
      <c r="P19" s="26">
        <f t="shared" si="0"/>
        <v>0.629046629046629</v>
      </c>
      <c r="Q19" s="25">
        <f t="shared" si="1"/>
        <v>2.7522935779816515E-2</v>
      </c>
      <c r="R19" s="26">
        <f>G19/H19</f>
        <v>0.97247706422018354</v>
      </c>
      <c r="S19" s="25">
        <f t="shared" si="3"/>
        <v>0.21070234113712374</v>
      </c>
      <c r="T19" s="28">
        <f t="shared" si="4"/>
        <v>0.78929765886287628</v>
      </c>
    </row>
    <row r="20" spans="1:20" ht="15" customHeight="1" x14ac:dyDescent="0.25">
      <c r="A20" s="78" t="s">
        <v>50</v>
      </c>
      <c r="B20" s="64"/>
      <c r="C20" s="39">
        <v>23384</v>
      </c>
      <c r="D20" s="35">
        <v>40264</v>
      </c>
      <c r="E20" s="36">
        <v>63648</v>
      </c>
      <c r="F20" s="39">
        <v>485</v>
      </c>
      <c r="G20" s="35">
        <v>3805</v>
      </c>
      <c r="H20" s="36">
        <v>4290</v>
      </c>
      <c r="I20" s="35">
        <v>744</v>
      </c>
      <c r="J20" s="35">
        <v>4403</v>
      </c>
      <c r="K20" s="36">
        <v>5147</v>
      </c>
      <c r="M20" s="40" t="s">
        <v>50</v>
      </c>
      <c r="N20" s="56"/>
      <c r="O20" s="25">
        <f t="shared" si="5"/>
        <v>0.36739567621920566</v>
      </c>
      <c r="P20" s="26">
        <f t="shared" si="0"/>
        <v>0.63260432378079434</v>
      </c>
      <c r="Q20" s="25">
        <f t="shared" si="1"/>
        <v>0.11305361305361306</v>
      </c>
      <c r="R20" s="26">
        <f>G20/H20</f>
        <v>0.88694638694638694</v>
      </c>
      <c r="S20" s="25">
        <f>I20/K20</f>
        <v>0.14455022343112492</v>
      </c>
      <c r="T20" s="28">
        <f>J20/K20</f>
        <v>0.85544977656887511</v>
      </c>
    </row>
    <row r="21" spans="1:20" ht="15" customHeight="1" x14ac:dyDescent="0.3">
      <c r="A21" s="78" t="s">
        <v>20</v>
      </c>
      <c r="B21" s="64"/>
      <c r="C21" s="39">
        <v>10587</v>
      </c>
      <c r="D21" s="35">
        <v>14084</v>
      </c>
      <c r="E21" s="36">
        <v>24671</v>
      </c>
      <c r="F21" s="39">
        <v>181</v>
      </c>
      <c r="G21" s="35">
        <v>1369</v>
      </c>
      <c r="H21" s="36">
        <v>1550</v>
      </c>
      <c r="I21" s="35">
        <v>259</v>
      </c>
      <c r="J21" s="35">
        <v>1231</v>
      </c>
      <c r="K21" s="36">
        <v>1490</v>
      </c>
      <c r="M21" s="40" t="s">
        <v>20</v>
      </c>
      <c r="N21" s="56"/>
      <c r="O21" s="25">
        <f t="shared" si="5"/>
        <v>0.42912731547160632</v>
      </c>
      <c r="P21" s="26">
        <f t="shared" si="0"/>
        <v>0.57087268452839368</v>
      </c>
      <c r="Q21" s="25">
        <f t="shared" si="1"/>
        <v>0.1167741935483871</v>
      </c>
      <c r="R21" s="26">
        <f>G21/H21</f>
        <v>0.88322580645161286</v>
      </c>
      <c r="S21" s="25">
        <f t="shared" si="3"/>
        <v>0.17382550335570471</v>
      </c>
      <c r="T21" s="28">
        <f>J21/K21</f>
        <v>0.82617449664429532</v>
      </c>
    </row>
    <row r="22" spans="1:20" thickBot="1" x14ac:dyDescent="0.35">
      <c r="A22" s="83" t="s">
        <v>21</v>
      </c>
      <c r="B22" s="71"/>
      <c r="C22" s="47">
        <v>4604</v>
      </c>
      <c r="D22" s="43">
        <v>6906</v>
      </c>
      <c r="E22" s="44">
        <v>11510</v>
      </c>
      <c r="F22" s="47">
        <v>23</v>
      </c>
      <c r="G22" s="43">
        <v>120</v>
      </c>
      <c r="H22" s="44">
        <v>143</v>
      </c>
      <c r="I22" s="43">
        <v>140</v>
      </c>
      <c r="J22" s="43">
        <v>836</v>
      </c>
      <c r="K22" s="44">
        <v>976</v>
      </c>
      <c r="M22" s="51" t="s">
        <v>21</v>
      </c>
      <c r="N22" s="57"/>
      <c r="O22" s="52">
        <f t="shared" si="5"/>
        <v>0.4</v>
      </c>
      <c r="P22" s="53">
        <f t="shared" si="0"/>
        <v>0.6</v>
      </c>
      <c r="Q22" s="52">
        <f t="shared" si="1"/>
        <v>0.16083916083916083</v>
      </c>
      <c r="R22" s="53">
        <f t="shared" si="2"/>
        <v>0.83916083916083917</v>
      </c>
      <c r="S22" s="52">
        <f t="shared" si="3"/>
        <v>0.14344262295081966</v>
      </c>
      <c r="T22" s="54">
        <f>J22/K22</f>
        <v>0.85655737704918034</v>
      </c>
    </row>
    <row r="23" spans="1:20" thickTop="1" x14ac:dyDescent="0.3">
      <c r="A23" s="72" t="s">
        <v>53</v>
      </c>
      <c r="B23" s="73"/>
      <c r="C23" s="42">
        <f>SUM(C8:C22)</f>
        <v>158759</v>
      </c>
      <c r="D23" s="59">
        <f>SUM(D8:D22)</f>
        <v>261073</v>
      </c>
      <c r="E23" s="62">
        <f>SUM(E8:E22)</f>
        <v>419832</v>
      </c>
      <c r="F23" s="42">
        <f>SUM(F8:F22)</f>
        <v>2279</v>
      </c>
      <c r="G23" s="59">
        <f t="shared" ref="G23:J23" si="6">SUM(G8:G22)</f>
        <v>15941</v>
      </c>
      <c r="H23" s="62">
        <f t="shared" si="6"/>
        <v>18220</v>
      </c>
      <c r="I23" s="42">
        <f t="shared" si="6"/>
        <v>5031</v>
      </c>
      <c r="J23" s="59">
        <f t="shared" si="6"/>
        <v>24691</v>
      </c>
      <c r="K23" s="62">
        <f>SUM(K8:K22)</f>
        <v>29722</v>
      </c>
      <c r="M23" s="72" t="s">
        <v>53</v>
      </c>
      <c r="N23" s="73"/>
      <c r="O23" s="48">
        <f>C23/E23</f>
        <v>0.37814887859905866</v>
      </c>
      <c r="P23" s="49">
        <f>D23/E23</f>
        <v>0.62185112140094134</v>
      </c>
      <c r="Q23" s="48">
        <f>F23/H23</f>
        <v>0.12508232711306258</v>
      </c>
      <c r="R23" s="49">
        <f>G23/H23</f>
        <v>0.87491767288693745</v>
      </c>
      <c r="S23" s="48">
        <f>I23/K23</f>
        <v>0.16926855527891799</v>
      </c>
      <c r="T23" s="50">
        <f>J23/K23</f>
        <v>0.83073144472108207</v>
      </c>
    </row>
    <row r="24" spans="1:20" ht="14.45" x14ac:dyDescent="0.3">
      <c r="A24" s="27"/>
      <c r="B24" s="27"/>
      <c r="C24" s="41"/>
      <c r="D24" s="41"/>
      <c r="E24" s="41"/>
      <c r="F24" s="41"/>
      <c r="G24" s="41"/>
      <c r="H24" s="41"/>
      <c r="I24" s="41"/>
      <c r="J24" s="41"/>
      <c r="K24" s="41"/>
      <c r="N24" s="27"/>
      <c r="O24" s="26"/>
      <c r="P24" s="18"/>
      <c r="Q24" s="18"/>
      <c r="R24" s="18"/>
    </row>
    <row r="25" spans="1:20" ht="14.45" x14ac:dyDescent="0.3">
      <c r="A25" s="31" t="s">
        <v>46</v>
      </c>
      <c r="B25" s="32" t="s">
        <v>48</v>
      </c>
    </row>
    <row r="26" spans="1:20" ht="14.45" x14ac:dyDescent="0.3">
      <c r="A26" s="37" t="s">
        <v>51</v>
      </c>
      <c r="B26" s="32" t="s">
        <v>52</v>
      </c>
    </row>
    <row r="27" spans="1:20" ht="14.45" x14ac:dyDescent="0.3">
      <c r="A27" s="37"/>
      <c r="B27" s="32"/>
    </row>
    <row r="28" spans="1:20" x14ac:dyDescent="0.25">
      <c r="B28" s="19" t="s">
        <v>6</v>
      </c>
    </row>
  </sheetData>
  <mergeCells count="26">
    <mergeCell ref="M23:N23"/>
    <mergeCell ref="A23:B23"/>
    <mergeCell ref="M6:N7"/>
    <mergeCell ref="M9:N9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Q6:R6"/>
    <mergeCell ref="I6:K6"/>
    <mergeCell ref="S6:T6"/>
    <mergeCell ref="A6:B7"/>
    <mergeCell ref="C6:E6"/>
    <mergeCell ref="F6:H6"/>
    <mergeCell ref="O6:P6"/>
  </mergeCells>
  <hyperlinks>
    <hyperlink ref="B28" location="Contents!A1" display="Return to Section Main page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2017-12-10T21:28:30Z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