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wlgfp1\users$\natalieea\Documents\Engagement and Partnerships\Web\OIAs\"/>
    </mc:Choice>
  </mc:AlternateContent>
  <xr:revisionPtr revIDLastSave="0" documentId="13_ncr:1_{E049CBFA-EB47-4FD5-AC9B-7B2C989D34B2}" xr6:coauthVersionLast="41" xr6:coauthVersionMax="41" xr10:uidLastSave="{00000000-0000-0000-0000-000000000000}"/>
  <bookViews>
    <workbookView xWindow="30780" yWindow="1440" windowWidth="21600" windowHeight="11385" xr2:uid="{00000000-000D-0000-FFFF-FFFF00000000}"/>
  </bookViews>
  <sheets>
    <sheet name="Before Installation Sep" sheetId="1" r:id="rId1"/>
    <sheet name="After Installation Dec" sheetId="2" r:id="rId2"/>
    <sheet name="After Installation Jan" sheetId="3" r:id="rId3"/>
    <sheet name="After Installation Jul"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4" l="1"/>
  <c r="E26" i="4"/>
  <c r="J26" i="4" s="1"/>
  <c r="D27" i="4"/>
  <c r="C27" i="4"/>
  <c r="E27" i="4" s="1"/>
  <c r="I21" i="4"/>
  <c r="E20" i="4"/>
  <c r="G20" i="4" s="1"/>
  <c r="C21" i="4"/>
  <c r="D21" i="4"/>
  <c r="I15" i="4"/>
  <c r="E14" i="4"/>
  <c r="H14" i="4" s="1"/>
  <c r="C15" i="4"/>
  <c r="D15" i="4"/>
  <c r="J14" i="4" l="1"/>
  <c r="J20" i="4"/>
  <c r="G14" i="4"/>
  <c r="H26" i="4"/>
  <c r="H20" i="4"/>
  <c r="G26" i="4"/>
  <c r="I27" i="3"/>
  <c r="D27" i="3"/>
  <c r="C27" i="3"/>
  <c r="I21" i="3"/>
  <c r="I15" i="3"/>
  <c r="D15" i="3"/>
  <c r="C15" i="3"/>
  <c r="C21" i="3"/>
  <c r="D21" i="3"/>
  <c r="E18" i="4" l="1"/>
  <c r="E19" i="4"/>
  <c r="J19" i="4" s="1"/>
  <c r="E17" i="4"/>
  <c r="E21" i="4" s="1"/>
  <c r="E12" i="4"/>
  <c r="E13" i="4"/>
  <c r="E11" i="4"/>
  <c r="E15" i="4" s="1"/>
  <c r="E23" i="4"/>
  <c r="E24" i="4"/>
  <c r="E25" i="4"/>
  <c r="H27" i="4" l="1"/>
  <c r="H23" i="4"/>
  <c r="G23" i="4"/>
  <c r="G11" i="4"/>
  <c r="H11" i="4"/>
  <c r="G12" i="4"/>
  <c r="H12" i="4"/>
  <c r="J17" i="4"/>
  <c r="H17" i="4"/>
  <c r="G17" i="4"/>
  <c r="J25" i="4"/>
  <c r="G25" i="4"/>
  <c r="H25" i="4"/>
  <c r="G19" i="4"/>
  <c r="H19" i="4"/>
  <c r="J13" i="4"/>
  <c r="G13" i="4"/>
  <c r="H13" i="4"/>
  <c r="J24" i="4"/>
  <c r="G24" i="4"/>
  <c r="H24" i="4"/>
  <c r="G18" i="4"/>
  <c r="H18" i="4"/>
  <c r="J12" i="4"/>
  <c r="H21" i="4"/>
  <c r="J18" i="4"/>
  <c r="G27" i="4"/>
  <c r="J11" i="4"/>
  <c r="G15" i="4"/>
  <c r="J23" i="4"/>
  <c r="E26" i="3"/>
  <c r="E25" i="3"/>
  <c r="E20" i="3"/>
  <c r="E19" i="3"/>
  <c r="E14" i="3"/>
  <c r="E13" i="3"/>
  <c r="E24" i="3"/>
  <c r="H24" i="3" s="1"/>
  <c r="E23" i="3"/>
  <c r="E18" i="3"/>
  <c r="H18" i="3" s="1"/>
  <c r="E17" i="3"/>
  <c r="E12" i="3"/>
  <c r="H12" i="3" s="1"/>
  <c r="E11" i="3"/>
  <c r="G23" i="3" l="1"/>
  <c r="E27" i="3"/>
  <c r="G11" i="3"/>
  <c r="E15" i="3"/>
  <c r="H17" i="3"/>
  <c r="E21" i="3"/>
  <c r="G21" i="4"/>
  <c r="H15" i="4"/>
  <c r="H11" i="3"/>
  <c r="G24" i="3"/>
  <c r="G17" i="3"/>
  <c r="H23" i="3"/>
  <c r="G18" i="3"/>
  <c r="G12" i="3"/>
  <c r="H15" i="3" l="1"/>
  <c r="G15" i="3"/>
  <c r="E11" i="2"/>
  <c r="J24" i="3" l="1"/>
  <c r="J17" i="3"/>
  <c r="J11" i="3"/>
  <c r="G26" i="3"/>
  <c r="G25" i="3"/>
  <c r="G20" i="3"/>
  <c r="G19" i="3"/>
  <c r="H14" i="3"/>
  <c r="H13" i="3"/>
  <c r="G27" i="3" l="1"/>
  <c r="J18" i="3"/>
  <c r="J12" i="3"/>
  <c r="J23" i="3"/>
  <c r="G21" i="3"/>
  <c r="J19" i="3"/>
  <c r="J20" i="3"/>
  <c r="H19" i="3"/>
  <c r="H20" i="3"/>
  <c r="J13" i="3"/>
  <c r="J25" i="3"/>
  <c r="J14" i="3"/>
  <c r="J26" i="3"/>
  <c r="G13" i="3"/>
  <c r="G14" i="3"/>
  <c r="H25" i="3"/>
  <c r="H26" i="3"/>
  <c r="E22" i="2"/>
  <c r="H22" i="2" s="1"/>
  <c r="E23" i="2"/>
  <c r="G23" i="2" s="1"/>
  <c r="E21" i="2"/>
  <c r="H21" i="2" s="1"/>
  <c r="E17" i="2"/>
  <c r="H17" i="2" s="1"/>
  <c r="E18" i="2"/>
  <c r="G18" i="2" s="1"/>
  <c r="E16" i="2"/>
  <c r="G16" i="2" s="1"/>
  <c r="E12" i="2"/>
  <c r="H12" i="2" s="1"/>
  <c r="E13" i="2"/>
  <c r="G13" i="2" s="1"/>
  <c r="H11" i="2"/>
  <c r="E22" i="1"/>
  <c r="G22" i="1" s="1"/>
  <c r="E23" i="1"/>
  <c r="H23" i="1" s="1"/>
  <c r="E21" i="1"/>
  <c r="G21" i="1" s="1"/>
  <c r="E17" i="1"/>
  <c r="G17" i="1" s="1"/>
  <c r="E18" i="1"/>
  <c r="H18" i="1" s="1"/>
  <c r="E12" i="1"/>
  <c r="H12" i="1" s="1"/>
  <c r="E13" i="1"/>
  <c r="H13" i="1" s="1"/>
  <c r="E11" i="1"/>
  <c r="G11" i="1" s="1"/>
  <c r="E16" i="1"/>
  <c r="G16" i="1" s="1"/>
  <c r="H21" i="3" l="1"/>
  <c r="G12" i="1"/>
  <c r="G18" i="1"/>
  <c r="H21" i="1"/>
  <c r="G13" i="1"/>
  <c r="H16" i="1"/>
  <c r="G23" i="1"/>
  <c r="H22" i="1"/>
  <c r="H17" i="1"/>
  <c r="H11" i="1"/>
  <c r="H27" i="3"/>
  <c r="G11" i="2"/>
  <c r="H13" i="2"/>
  <c r="H18" i="2"/>
  <c r="H16" i="2"/>
  <c r="H23" i="2"/>
  <c r="G12" i="2"/>
  <c r="G21" i="2"/>
  <c r="G17" i="2"/>
  <c r="G22" i="2"/>
  <c r="I14" i="2"/>
  <c r="I24" i="2"/>
  <c r="I19" i="2"/>
  <c r="D24" i="2"/>
  <c r="C24" i="2"/>
  <c r="D19" i="2"/>
  <c r="C19" i="2"/>
  <c r="D14" i="2"/>
  <c r="C14" i="2"/>
  <c r="I24" i="1"/>
  <c r="I19" i="1"/>
  <c r="I14" i="1"/>
  <c r="D24" i="1"/>
  <c r="C24" i="1"/>
  <c r="D19" i="1"/>
  <c r="C19" i="1"/>
  <c r="D14" i="1"/>
  <c r="C14" i="1"/>
  <c r="J22" i="2" l="1"/>
  <c r="J23" i="2"/>
  <c r="J17" i="2"/>
  <c r="J18" i="2"/>
  <c r="J12" i="2"/>
  <c r="J13" i="2"/>
  <c r="J21" i="2" l="1"/>
  <c r="E24" i="2"/>
  <c r="J16" i="2"/>
  <c r="E19" i="2"/>
  <c r="J11" i="2"/>
  <c r="E14" i="2"/>
  <c r="J23" i="1"/>
  <c r="J18" i="1"/>
  <c r="J13" i="1"/>
  <c r="H14" i="2" l="1"/>
  <c r="G14" i="2"/>
  <c r="H19" i="2"/>
  <c r="G19" i="2"/>
  <c r="H24" i="2"/>
  <c r="G24" i="2"/>
  <c r="J22" i="1"/>
  <c r="J17" i="1"/>
  <c r="J12" i="1" l="1"/>
  <c r="J21" i="1" l="1"/>
  <c r="E24" i="1"/>
  <c r="G24" i="1" l="1"/>
  <c r="H24" i="1"/>
  <c r="J16" i="1"/>
  <c r="E19" i="1"/>
  <c r="J11" i="1"/>
  <c r="E14" i="1"/>
  <c r="H14" i="1" l="1"/>
  <c r="G14" i="1"/>
  <c r="G19" i="1"/>
  <c r="H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bohann2S</author>
  </authors>
  <commentList>
    <comment ref="C9" authorId="0" shapeId="0" xr:uid="{00000000-0006-0000-0000-000001000000}">
      <text>
        <r>
          <rPr>
            <b/>
            <sz val="9"/>
            <color indexed="81"/>
            <rFont val="Tahoma"/>
            <family val="2"/>
          </rPr>
          <t>bohann2S:</t>
        </r>
        <r>
          <rPr>
            <sz val="9"/>
            <color indexed="81"/>
            <rFont val="Tahoma"/>
            <family val="2"/>
          </rPr>
          <t xml:space="preserve">
Approximate number of pedestrians that crossed on pedestrian green signal.
</t>
        </r>
      </text>
    </comment>
    <comment ref="D9" authorId="0" shapeId="0" xr:uid="{00000000-0006-0000-0000-000002000000}">
      <text>
        <r>
          <rPr>
            <b/>
            <sz val="9"/>
            <color indexed="81"/>
            <rFont val="Tahoma"/>
            <family val="2"/>
          </rPr>
          <t xml:space="preserve">bohann2S:
</t>
        </r>
        <r>
          <rPr>
            <sz val="9"/>
            <color indexed="81"/>
            <rFont val="Tahoma"/>
            <family val="2"/>
          </rPr>
          <t xml:space="preserve">Approximate number of pedestrians that crossed on pedestrian flashing/steady red and during vehicle green signal.
</t>
        </r>
      </text>
    </comment>
    <comment ref="E9" authorId="0" shapeId="0" xr:uid="{00000000-0006-0000-0000-000003000000}">
      <text>
        <r>
          <rPr>
            <b/>
            <sz val="9"/>
            <color indexed="81"/>
            <rFont val="Tahoma"/>
            <family val="2"/>
          </rPr>
          <t>bohann2S:</t>
        </r>
        <r>
          <rPr>
            <sz val="9"/>
            <color indexed="81"/>
            <rFont val="Tahoma"/>
            <family val="2"/>
          </rPr>
          <t xml:space="preserve">
Approximate count.</t>
        </r>
      </text>
    </comment>
    <comment ref="G9" authorId="0" shapeId="0" xr:uid="{00000000-0006-0000-0000-000004000000}">
      <text>
        <r>
          <rPr>
            <b/>
            <sz val="9"/>
            <color indexed="81"/>
            <rFont val="Tahoma"/>
            <family val="2"/>
          </rPr>
          <t>bohann2S:</t>
        </r>
        <r>
          <rPr>
            <sz val="9"/>
            <color indexed="81"/>
            <rFont val="Tahoma"/>
            <family val="2"/>
          </rPr>
          <t xml:space="preserve">
Percentage of pedestrians that crossed on the pedestrian green signal.</t>
        </r>
      </text>
    </comment>
    <comment ref="H9" authorId="0" shapeId="0" xr:uid="{00000000-0006-0000-0000-000005000000}">
      <text>
        <r>
          <rPr>
            <b/>
            <sz val="9"/>
            <color indexed="81"/>
            <rFont val="Tahoma"/>
            <family val="2"/>
          </rPr>
          <t>bohann2S:</t>
        </r>
        <r>
          <rPr>
            <sz val="9"/>
            <color indexed="81"/>
            <rFont val="Tahoma"/>
            <family val="2"/>
          </rPr>
          <t xml:space="preserve">
Percentage of pedestrians the crossed on the flashing or steady red pedestrian signal.</t>
        </r>
      </text>
    </comment>
    <comment ref="I9" authorId="0" shapeId="0" xr:uid="{00000000-0006-0000-0000-000006000000}">
      <text>
        <r>
          <rPr>
            <b/>
            <sz val="9"/>
            <color indexed="81"/>
            <rFont val="Tahoma"/>
            <family val="2"/>
          </rPr>
          <t>bohann2S:</t>
        </r>
        <r>
          <rPr>
            <sz val="9"/>
            <color indexed="81"/>
            <rFont val="Tahoma"/>
            <family val="2"/>
          </rPr>
          <t xml:space="preserve">
Number of pedestrians that crossed Dixon St by walking between moving traffic in what could be considered a dangerous manner.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bohann2S</author>
  </authors>
  <commentList>
    <comment ref="C9" authorId="0" shapeId="0" xr:uid="{00000000-0006-0000-0100-000001000000}">
      <text>
        <r>
          <rPr>
            <b/>
            <sz val="9"/>
            <color indexed="81"/>
            <rFont val="Tahoma"/>
            <family val="2"/>
          </rPr>
          <t>bohann2S:</t>
        </r>
        <r>
          <rPr>
            <sz val="9"/>
            <color indexed="81"/>
            <rFont val="Tahoma"/>
            <family val="2"/>
          </rPr>
          <t xml:space="preserve">
Approximate number of pedestrians that crossed on pedestrian green signal.
</t>
        </r>
      </text>
    </comment>
    <comment ref="D9" authorId="0" shapeId="0" xr:uid="{00000000-0006-0000-0100-000002000000}">
      <text>
        <r>
          <rPr>
            <b/>
            <sz val="9"/>
            <color indexed="81"/>
            <rFont val="Tahoma"/>
            <family val="2"/>
          </rPr>
          <t xml:space="preserve">bohann2S:
</t>
        </r>
        <r>
          <rPr>
            <sz val="9"/>
            <color indexed="81"/>
            <rFont val="Tahoma"/>
            <family val="2"/>
          </rPr>
          <t xml:space="preserve">Approximate number of pedestrians that crossed on pedestrian flashing/steady red and during vehicle green signal.
</t>
        </r>
      </text>
    </comment>
    <comment ref="E9" authorId="0" shapeId="0" xr:uid="{00000000-0006-0000-0100-000003000000}">
      <text>
        <r>
          <rPr>
            <b/>
            <sz val="9"/>
            <color indexed="81"/>
            <rFont val="Tahoma"/>
            <family val="2"/>
          </rPr>
          <t>bohann2S:</t>
        </r>
        <r>
          <rPr>
            <sz val="9"/>
            <color indexed="81"/>
            <rFont val="Tahoma"/>
            <family val="2"/>
          </rPr>
          <t xml:space="preserve">
Approximate count.</t>
        </r>
      </text>
    </comment>
    <comment ref="G9" authorId="0" shapeId="0" xr:uid="{00000000-0006-0000-0100-000004000000}">
      <text>
        <r>
          <rPr>
            <b/>
            <sz val="9"/>
            <color indexed="81"/>
            <rFont val="Tahoma"/>
            <family val="2"/>
          </rPr>
          <t>bohann2S:</t>
        </r>
        <r>
          <rPr>
            <sz val="9"/>
            <color indexed="81"/>
            <rFont val="Tahoma"/>
            <family val="2"/>
          </rPr>
          <t xml:space="preserve">
Percentage of pedestrians that crossed on the pedestrian green signal.</t>
        </r>
      </text>
    </comment>
    <comment ref="H9" authorId="0" shapeId="0" xr:uid="{00000000-0006-0000-0100-000005000000}">
      <text>
        <r>
          <rPr>
            <b/>
            <sz val="9"/>
            <color indexed="81"/>
            <rFont val="Tahoma"/>
            <family val="2"/>
          </rPr>
          <t>bohann2S:</t>
        </r>
        <r>
          <rPr>
            <sz val="9"/>
            <color indexed="81"/>
            <rFont val="Tahoma"/>
            <family val="2"/>
          </rPr>
          <t xml:space="preserve">
Percentage of pedestrians the crossed on the flashing or steady red pedestrian signal.</t>
        </r>
      </text>
    </comment>
    <comment ref="I9" authorId="0" shapeId="0" xr:uid="{00000000-0006-0000-0100-000006000000}">
      <text>
        <r>
          <rPr>
            <b/>
            <sz val="9"/>
            <color indexed="81"/>
            <rFont val="Tahoma"/>
            <family val="2"/>
          </rPr>
          <t>bohann2S:</t>
        </r>
        <r>
          <rPr>
            <sz val="9"/>
            <color indexed="81"/>
            <rFont val="Tahoma"/>
            <family val="2"/>
          </rPr>
          <t xml:space="preserve">
Number of pedestrians that crossed Dixon St by walking between moving traffic in what could be considered a dangerous manner.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bohann2S</author>
  </authors>
  <commentList>
    <comment ref="C9" authorId="0" shapeId="0" xr:uid="{00000000-0006-0000-0200-000001000000}">
      <text>
        <r>
          <rPr>
            <b/>
            <sz val="9"/>
            <color indexed="81"/>
            <rFont val="Tahoma"/>
            <family val="2"/>
          </rPr>
          <t>bohann2S:</t>
        </r>
        <r>
          <rPr>
            <sz val="9"/>
            <color indexed="81"/>
            <rFont val="Tahoma"/>
            <family val="2"/>
          </rPr>
          <t xml:space="preserve">
Number of pedestrians that crossed when the vehicle red signal was displayed.
Approximate count.</t>
        </r>
      </text>
    </comment>
    <comment ref="D9" authorId="0" shapeId="0" xr:uid="{00000000-0006-0000-0200-000002000000}">
      <text>
        <r>
          <rPr>
            <b/>
            <sz val="9"/>
            <color indexed="81"/>
            <rFont val="Tahoma"/>
            <family val="2"/>
          </rPr>
          <t>bohann2S:</t>
        </r>
        <r>
          <rPr>
            <sz val="9"/>
            <color indexed="81"/>
            <rFont val="Tahoma"/>
            <family val="2"/>
          </rPr>
          <t xml:space="preserve">
Number of pedestrians that crossed when the vehicle green signal was displayed.</t>
        </r>
      </text>
    </comment>
    <comment ref="E9" authorId="0" shapeId="0" xr:uid="{00000000-0006-0000-0200-000003000000}">
      <text>
        <r>
          <rPr>
            <b/>
            <sz val="9"/>
            <color indexed="81"/>
            <rFont val="Tahoma"/>
            <family val="2"/>
          </rPr>
          <t>bohann2S:</t>
        </r>
        <r>
          <rPr>
            <sz val="9"/>
            <color indexed="81"/>
            <rFont val="Tahoma"/>
            <family val="2"/>
          </rPr>
          <t xml:space="preserve">
Approximate count.</t>
        </r>
      </text>
    </comment>
    <comment ref="G9" authorId="0" shapeId="0" xr:uid="{00000000-0006-0000-0200-000004000000}">
      <text>
        <r>
          <rPr>
            <b/>
            <sz val="9"/>
            <color indexed="81"/>
            <rFont val="Tahoma"/>
            <family val="2"/>
          </rPr>
          <t>bohann2S:</t>
        </r>
        <r>
          <rPr>
            <sz val="9"/>
            <color indexed="81"/>
            <rFont val="Tahoma"/>
            <family val="2"/>
          </rPr>
          <t xml:space="preserve">
Percentage of pedestrians that crossed when the vehicle red signal was displayed.</t>
        </r>
      </text>
    </comment>
    <comment ref="H9" authorId="0" shapeId="0" xr:uid="{00000000-0006-0000-0200-000005000000}">
      <text>
        <r>
          <rPr>
            <b/>
            <sz val="9"/>
            <color indexed="81"/>
            <rFont val="Tahoma"/>
            <family val="2"/>
          </rPr>
          <t>bohann2S:</t>
        </r>
        <r>
          <rPr>
            <sz val="9"/>
            <color indexed="81"/>
            <rFont val="Tahoma"/>
            <family val="2"/>
          </rPr>
          <t xml:space="preserve">
Percentage of pedestrians that crossed when the vehicle green signal was displayed.</t>
        </r>
      </text>
    </comment>
    <comment ref="I9" authorId="0" shapeId="0" xr:uid="{00000000-0006-0000-0200-000006000000}">
      <text>
        <r>
          <rPr>
            <b/>
            <sz val="9"/>
            <color indexed="81"/>
            <rFont val="Tahoma"/>
            <family val="2"/>
          </rPr>
          <t>bohann2S:</t>
        </r>
        <r>
          <rPr>
            <sz val="9"/>
            <color indexed="81"/>
            <rFont val="Tahoma"/>
            <family val="2"/>
          </rPr>
          <t xml:space="preserve">
Number of pedestrians that crossed Dixon St by walking between moving traffic in what could be considered a dangerous manner.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bohann2S</author>
  </authors>
  <commentList>
    <comment ref="C9" authorId="0" shapeId="0" xr:uid="{00000000-0006-0000-0300-000001000000}">
      <text>
        <r>
          <rPr>
            <b/>
            <sz val="9"/>
            <color indexed="81"/>
            <rFont val="Tahoma"/>
            <family val="2"/>
          </rPr>
          <t>bohann2S:</t>
        </r>
        <r>
          <rPr>
            <sz val="9"/>
            <color indexed="81"/>
            <rFont val="Tahoma"/>
            <family val="2"/>
          </rPr>
          <t xml:space="preserve">
Number of pedestrians that crossed when the vehicle red signal was displayed.
Approximate count.</t>
        </r>
      </text>
    </comment>
    <comment ref="D9" authorId="0" shapeId="0" xr:uid="{00000000-0006-0000-0300-000002000000}">
      <text>
        <r>
          <rPr>
            <b/>
            <sz val="9"/>
            <color indexed="81"/>
            <rFont val="Tahoma"/>
            <family val="2"/>
          </rPr>
          <t>bohann2S:</t>
        </r>
        <r>
          <rPr>
            <sz val="9"/>
            <color indexed="81"/>
            <rFont val="Tahoma"/>
            <family val="2"/>
          </rPr>
          <t xml:space="preserve">
Number of pedestrians that crossed when the vehicle green/amber signal was displayed.</t>
        </r>
      </text>
    </comment>
    <comment ref="E9" authorId="0" shapeId="0" xr:uid="{00000000-0006-0000-0300-000003000000}">
      <text>
        <r>
          <rPr>
            <b/>
            <sz val="9"/>
            <color indexed="81"/>
            <rFont val="Tahoma"/>
            <family val="2"/>
          </rPr>
          <t>bohann2S:</t>
        </r>
        <r>
          <rPr>
            <sz val="9"/>
            <color indexed="81"/>
            <rFont val="Tahoma"/>
            <family val="2"/>
          </rPr>
          <t xml:space="preserve">
Approximate count.</t>
        </r>
      </text>
    </comment>
    <comment ref="G9" authorId="0" shapeId="0" xr:uid="{00000000-0006-0000-0300-000004000000}">
      <text>
        <r>
          <rPr>
            <b/>
            <sz val="9"/>
            <color indexed="81"/>
            <rFont val="Tahoma"/>
            <family val="2"/>
          </rPr>
          <t>bohann2S:</t>
        </r>
        <r>
          <rPr>
            <sz val="9"/>
            <color indexed="81"/>
            <rFont val="Tahoma"/>
            <family val="2"/>
          </rPr>
          <t xml:space="preserve">
Percentage of pedestrians that crossed when the vehicle red signal was displayed.</t>
        </r>
      </text>
    </comment>
    <comment ref="H9" authorId="0" shapeId="0" xr:uid="{00000000-0006-0000-0300-000005000000}">
      <text>
        <r>
          <rPr>
            <b/>
            <sz val="9"/>
            <color indexed="81"/>
            <rFont val="Tahoma"/>
            <family val="2"/>
          </rPr>
          <t>bohann2S:</t>
        </r>
        <r>
          <rPr>
            <sz val="9"/>
            <color indexed="81"/>
            <rFont val="Tahoma"/>
            <family val="2"/>
          </rPr>
          <t xml:space="preserve">
Percentage of pedestrians that crossed when the vehicle green signal was displayed.</t>
        </r>
      </text>
    </comment>
    <comment ref="I9" authorId="0" shapeId="0" xr:uid="{00000000-0006-0000-0300-000006000000}">
      <text>
        <r>
          <rPr>
            <b/>
            <sz val="9"/>
            <color indexed="81"/>
            <rFont val="Tahoma"/>
            <family val="2"/>
          </rPr>
          <t>bohann2S:</t>
        </r>
        <r>
          <rPr>
            <sz val="9"/>
            <color indexed="81"/>
            <rFont val="Tahoma"/>
            <family val="2"/>
          </rPr>
          <t xml:space="preserve">
Number of pedestrians that crossed Dixon St by walking between moving traffic in what could be considered a dangerous manner.</t>
        </r>
      </text>
    </comment>
  </commentList>
</comments>
</file>

<file path=xl/sharedStrings.xml><?xml version="1.0" encoding="utf-8"?>
<sst xmlns="http://schemas.openxmlformats.org/spreadsheetml/2006/main" count="143" uniqueCount="46">
  <si>
    <t xml:space="preserve">Proposal to install rainbow markings on the road at this signalised pedestrian crossing.  </t>
  </si>
  <si>
    <t xml:space="preserve">Review CCTV footage and record pedestrian behaviours before the rainbow markings have been installed. </t>
  </si>
  <si>
    <t>Date</t>
  </si>
  <si>
    <t>Day</t>
  </si>
  <si>
    <t>Wed</t>
  </si>
  <si>
    <t>Thu</t>
  </si>
  <si>
    <t>Fri</t>
  </si>
  <si>
    <t>Time: 11:00am-11:30am</t>
  </si>
  <si>
    <t>Time: 4:30pm-5:00pm</t>
  </si>
  <si>
    <t>Time: 1:00pm-1:30pm</t>
  </si>
  <si>
    <t xml:space="preserve">Review CCTV footage and record pedestrian behaviours after the rainbow markings have been installed. </t>
  </si>
  <si>
    <t>Notes</t>
  </si>
  <si>
    <t>Weekday data was gathered by monitoring live using SCATS &amp; CCTV.</t>
  </si>
  <si>
    <t>General Observations</t>
  </si>
  <si>
    <t>Total</t>
  </si>
  <si>
    <t>Green %</t>
  </si>
  <si>
    <t>Flashing &amp; Steady 
Red %</t>
  </si>
  <si>
    <t>Many pedestrians cross Dixon St on the flashing &amp; steady red pedestrian signal.</t>
  </si>
  <si>
    <t>Higher pedestrian counts in December monitoring period. This could be a result of school being finished/xmas shoppers/warmer weather.</t>
  </si>
  <si>
    <t>%</t>
  </si>
  <si>
    <t>Ped Walked 
Between
Traffic</t>
  </si>
  <si>
    <t>Mon</t>
  </si>
  <si>
    <t>Tue</t>
  </si>
  <si>
    <t>i=440: Dixon/Cuba Ped Signalised Xing</t>
  </si>
  <si>
    <t>Total 
Number of 
Peds</t>
  </si>
  <si>
    <t>Number of Pedestrians: 
Green</t>
  </si>
  <si>
    <t>Number of Pedestrians:
Flashing &amp; 
Steady Red</t>
  </si>
  <si>
    <t>Did not observe noticeable change in pedestrian behaviour.</t>
  </si>
  <si>
    <t>Addition of the speed cushion leading up to the pedestrian crossing slows traffic and appears to create gaps in the traffic flow. Pedestrians use these gaps to cross the road during the flashing/steady red and the vehicle phase.</t>
  </si>
  <si>
    <t>These observations were taken using the CCTV camera at the intersection of Taranaki/Dixon. Camera was zoomed in to gather footage. On site observations would highlight the pedestrian behaviours more accurately.</t>
  </si>
  <si>
    <t>Rainbow markings were installed at this site on 10th October 2018.</t>
  </si>
  <si>
    <t>This monitoring focused on the number of pedestrians that crossed the road during the green and red pedestrian signals.</t>
  </si>
  <si>
    <t>This monitoring focused on the number of pedestrians that crossed the road during the green and red vehicle signals.</t>
  </si>
  <si>
    <t>Before Installation Monitoring (September 2018)</t>
  </si>
  <si>
    <t>After Installation Monitoring (December 2018)</t>
  </si>
  <si>
    <t>After Installation Monitoring (January 2019)</t>
  </si>
  <si>
    <t>Percentage of Pedestrians: Vehicle 
Red %</t>
  </si>
  <si>
    <t>Percentage of Pedestrians: Vehicle 
Green %</t>
  </si>
  <si>
    <t>Number of Pedestrians: Vehicle 
Red</t>
  </si>
  <si>
    <t>Number of Pedestrians: Vehicle 
Green</t>
  </si>
  <si>
    <t>After Installation Monitoring (July 2019)</t>
  </si>
  <si>
    <t xml:space="preserve"> </t>
  </si>
  <si>
    <t>Data was gathered by monitoring CCTV footage.</t>
  </si>
  <si>
    <t>JG/SB 22/7/2019</t>
  </si>
  <si>
    <t>Findings</t>
  </si>
  <si>
    <t>No significant change in behaviours when compared to Jan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</si>
</sst>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Arial"/>
      <family val="2"/>
    </font>
    <font>
      <b/>
      <sz val="12"/>
      <color theme="1"/>
      <name val="Arial"/>
      <family val="2"/>
    </font>
    <font>
      <b/>
      <sz val="20"/>
      <color theme="1"/>
      <name val="Arial"/>
      <family val="2"/>
    </font>
    <font>
      <sz val="12"/>
      <color theme="1"/>
      <name val="Arial"/>
      <family val="2"/>
    </font>
    <font>
      <sz val="9"/>
      <color indexed="81"/>
      <name val="Tahoma"/>
      <family val="2"/>
    </font>
    <font>
      <b/>
      <sz val="9"/>
      <color indexed="81"/>
      <name val="Tahoma"/>
      <family val="2"/>
    </font>
    <font>
      <b/>
      <sz val="12"/>
      <color rgb="FFFF0000"/>
      <name val="Arial"/>
      <family val="2"/>
    </font>
    <font>
      <b/>
      <sz val="9"/>
      <color theme="1"/>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medium">
        <color auto="1"/>
      </bottom>
      <diagonal/>
    </border>
    <border>
      <left/>
      <right style="medium">
        <color indexed="64"/>
      </right>
      <top/>
      <bottom/>
      <diagonal/>
    </border>
    <border>
      <left/>
      <right style="medium">
        <color indexed="64"/>
      </right>
      <top/>
      <bottom style="medium">
        <color auto="1"/>
      </bottom>
      <diagonal/>
    </border>
    <border>
      <left/>
      <right/>
      <top style="medium">
        <color auto="1"/>
      </top>
      <bottom/>
      <diagonal/>
    </border>
  </borders>
  <cellStyleXfs count="2">
    <xf numFmtId="0" fontId="0" fillId="0" borderId="0"/>
    <xf numFmtId="9" fontId="3" fillId="0" borderId="0" applyFont="0" applyFill="0" applyBorder="0" applyAlignment="0" applyProtection="0"/>
  </cellStyleXfs>
  <cellXfs count="32">
    <xf numFmtId="0" fontId="0" fillId="0" borderId="0" xfId="0"/>
    <xf numFmtId="0" fontId="1" fillId="0" borderId="0" xfId="0" applyFont="1"/>
    <xf numFmtId="0" fontId="2" fillId="0" borderId="0" xfId="0" applyFont="1"/>
    <xf numFmtId="0" fontId="0" fillId="0" borderId="0" xfId="0" applyAlignment="1">
      <alignment horizontal="center"/>
    </xf>
    <xf numFmtId="0" fontId="0" fillId="0" borderId="0" xfId="0" applyFill="1" applyBorder="1" applyAlignment="1">
      <alignment horizontal="center"/>
    </xf>
    <xf numFmtId="0" fontId="0" fillId="0" borderId="0" xfId="0" applyFill="1" applyAlignment="1">
      <alignment horizontal="center"/>
    </xf>
    <xf numFmtId="9" fontId="0" fillId="0" borderId="0" xfId="1" applyFont="1" applyAlignment="1">
      <alignment horizontal="center"/>
    </xf>
    <xf numFmtId="0" fontId="0" fillId="0" borderId="0" xfId="0" applyFill="1"/>
    <xf numFmtId="0" fontId="1" fillId="0" borderId="0" xfId="0" applyFont="1" applyFill="1"/>
    <xf numFmtId="0" fontId="0" fillId="0" borderId="0" xfId="0" applyFont="1"/>
    <xf numFmtId="0" fontId="0" fillId="2" borderId="0" xfId="0" applyFill="1"/>
    <xf numFmtId="0" fontId="0" fillId="2" borderId="0" xfId="0" applyFill="1" applyAlignment="1">
      <alignment horizontal="center"/>
    </xf>
    <xf numFmtId="9" fontId="0" fillId="2" borderId="0" xfId="1" applyFont="1" applyFill="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16" fontId="0" fillId="0" borderId="2" xfId="0" applyNumberFormat="1" applyBorder="1" applyAlignment="1">
      <alignment horizontal="center"/>
    </xf>
    <xf numFmtId="16" fontId="0" fillId="0" borderId="2" xfId="0" applyNumberFormat="1" applyFill="1" applyBorder="1" applyAlignment="1">
      <alignment horizontal="center"/>
    </xf>
    <xf numFmtId="0" fontId="0" fillId="0" borderId="2" xfId="0" applyBorder="1"/>
    <xf numFmtId="0" fontId="1" fillId="0" borderId="4" xfId="0" applyFont="1" applyBorder="1" applyAlignment="1">
      <alignment horizontal="center"/>
    </xf>
    <xf numFmtId="0" fontId="6" fillId="2" borderId="2" xfId="0" applyFont="1" applyFill="1" applyBorder="1" applyAlignment="1">
      <alignment horizontal="center"/>
    </xf>
    <xf numFmtId="9" fontId="0" fillId="0" borderId="0" xfId="0" applyNumberFormat="1" applyAlignment="1">
      <alignment horizontal="center"/>
    </xf>
    <xf numFmtId="9" fontId="0" fillId="2" borderId="0" xfId="0" applyNumberFormat="1" applyFill="1" applyAlignment="1">
      <alignment horizontal="center"/>
    </xf>
    <xf numFmtId="0" fontId="0" fillId="0" borderId="0" xfId="0" applyFont="1" applyAlignment="1">
      <alignment horizontal="center"/>
    </xf>
    <xf numFmtId="0" fontId="0" fillId="2" borderId="0" xfId="0" applyFont="1" applyFill="1" applyAlignment="1">
      <alignment horizontal="center"/>
    </xf>
    <xf numFmtId="16" fontId="0" fillId="2" borderId="2" xfId="0" applyNumberFormat="1" applyFill="1" applyBorder="1" applyAlignment="1">
      <alignment horizontal="center"/>
    </xf>
    <xf numFmtId="14" fontId="0" fillId="0" borderId="0" xfId="0" applyNumberFormat="1" applyAlignment="1">
      <alignment horizont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1" fillId="2" borderId="0" xfId="0" applyFont="1" applyFill="1" applyBorder="1" applyAlignment="1">
      <alignment horizontal="center"/>
    </xf>
    <xf numFmtId="1" fontId="0" fillId="2" borderId="0" xfId="0" applyNumberForma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zoomScaleNormal="100" workbookViewId="0">
      <pane ySplit="9" topLeftCell="A10" activePane="bottomLeft" state="frozen"/>
      <selection pane="bottomLeft" activeCell="D40" sqref="D40"/>
    </sheetView>
  </sheetViews>
  <sheetFormatPr defaultRowHeight="15" x14ac:dyDescent="0.2"/>
  <cols>
    <col min="2" max="2" width="11.44140625" customWidth="1"/>
    <col min="3" max="3" width="11.21875" customWidth="1"/>
    <col min="4" max="4" width="11.44140625" customWidth="1"/>
    <col min="5" max="5" width="10" style="3" bestFit="1" customWidth="1"/>
    <col min="6" max="6" width="3.109375" customWidth="1"/>
    <col min="7" max="7" width="10" customWidth="1"/>
    <col min="8" max="8" width="11.44140625" customWidth="1"/>
    <col min="9" max="9" width="10.88671875" customWidth="1"/>
    <col min="10" max="10" width="3.5546875" bestFit="1" customWidth="1"/>
  </cols>
  <sheetData>
    <row r="1" spans="1:10" ht="26.25" x14ac:dyDescent="0.4">
      <c r="A1" s="2" t="s">
        <v>23</v>
      </c>
    </row>
    <row r="3" spans="1:10" ht="15.75" x14ac:dyDescent="0.25">
      <c r="A3" s="1" t="s">
        <v>33</v>
      </c>
    </row>
    <row r="5" spans="1:10" ht="15.75" x14ac:dyDescent="0.25">
      <c r="A5" s="1" t="s">
        <v>0</v>
      </c>
    </row>
    <row r="7" spans="1:10" x14ac:dyDescent="0.2">
      <c r="A7" t="s">
        <v>1</v>
      </c>
    </row>
    <row r="9" spans="1:10" ht="48.75" thickBot="1" x14ac:dyDescent="0.25">
      <c r="A9" s="26" t="s">
        <v>3</v>
      </c>
      <c r="B9" s="27" t="s">
        <v>2</v>
      </c>
      <c r="C9" s="28" t="s">
        <v>25</v>
      </c>
      <c r="D9" s="28" t="s">
        <v>26</v>
      </c>
      <c r="E9" s="28" t="s">
        <v>24</v>
      </c>
      <c r="F9" s="26"/>
      <c r="G9" s="26" t="s">
        <v>15</v>
      </c>
      <c r="H9" s="28" t="s">
        <v>16</v>
      </c>
      <c r="I9" s="28" t="s">
        <v>20</v>
      </c>
      <c r="J9" s="26" t="s">
        <v>19</v>
      </c>
    </row>
    <row r="10" spans="1:10" ht="15.75" x14ac:dyDescent="0.25">
      <c r="A10" s="9" t="s">
        <v>7</v>
      </c>
      <c r="B10" s="14"/>
      <c r="C10" s="13"/>
      <c r="D10" s="13"/>
      <c r="E10" s="13"/>
      <c r="F10" s="18"/>
      <c r="G10" s="18"/>
      <c r="H10" s="18"/>
      <c r="I10" s="18"/>
      <c r="J10" s="18"/>
    </row>
    <row r="11" spans="1:10" x14ac:dyDescent="0.2">
      <c r="A11" s="4" t="s">
        <v>4</v>
      </c>
      <c r="B11" s="15">
        <v>43355</v>
      </c>
      <c r="C11" s="3">
        <v>370</v>
      </c>
      <c r="D11" s="3">
        <v>126</v>
      </c>
      <c r="E11" s="5">
        <f>SUM(C11,D11)</f>
        <v>496</v>
      </c>
      <c r="F11" s="3"/>
      <c r="G11" s="20">
        <f>C11/E11</f>
        <v>0.74596774193548387</v>
      </c>
      <c r="H11" s="20">
        <f>D11/E11</f>
        <v>0.25403225806451613</v>
      </c>
      <c r="I11" s="3">
        <v>11</v>
      </c>
      <c r="J11" s="6">
        <f>I11/E11</f>
        <v>2.2177419354838711E-2</v>
      </c>
    </row>
    <row r="12" spans="1:10" s="7" customFormat="1" x14ac:dyDescent="0.2">
      <c r="A12" s="4" t="s">
        <v>5</v>
      </c>
      <c r="B12" s="16">
        <v>43356</v>
      </c>
      <c r="C12" s="5">
        <v>374</v>
      </c>
      <c r="D12" s="5">
        <v>124</v>
      </c>
      <c r="E12" s="5">
        <f t="shared" ref="E12:E13" si="0">SUM(C12,D12)</f>
        <v>498</v>
      </c>
      <c r="F12" s="5"/>
      <c r="G12" s="20">
        <f t="shared" ref="G12:G14" si="1">C12/E12</f>
        <v>0.75100401606425704</v>
      </c>
      <c r="H12" s="20">
        <f t="shared" ref="H12:H14" si="2">D12/E12</f>
        <v>0.24899598393574296</v>
      </c>
      <c r="I12" s="5">
        <v>16</v>
      </c>
      <c r="J12" s="6">
        <f>I12/E12</f>
        <v>3.2128514056224897E-2</v>
      </c>
    </row>
    <row r="13" spans="1:10" x14ac:dyDescent="0.2">
      <c r="A13" s="4" t="s">
        <v>6</v>
      </c>
      <c r="B13" s="15">
        <v>43357</v>
      </c>
      <c r="C13" s="3">
        <v>381</v>
      </c>
      <c r="D13" s="3">
        <v>121</v>
      </c>
      <c r="E13" s="5">
        <f t="shared" si="0"/>
        <v>502</v>
      </c>
      <c r="F13" s="3"/>
      <c r="G13" s="20">
        <f t="shared" si="1"/>
        <v>0.75896414342629481</v>
      </c>
      <c r="H13" s="20">
        <f t="shared" si="2"/>
        <v>0.24103585657370519</v>
      </c>
      <c r="I13" s="3">
        <v>9</v>
      </c>
      <c r="J13" s="6">
        <f>I13/E13</f>
        <v>1.7928286852589643E-2</v>
      </c>
    </row>
    <row r="14" spans="1:10" ht="15.75" x14ac:dyDescent="0.25">
      <c r="A14" s="10"/>
      <c r="B14" s="19" t="s">
        <v>14</v>
      </c>
      <c r="C14" s="11">
        <f>SUM(C11:C13)</f>
        <v>1125</v>
      </c>
      <c r="D14" s="11">
        <f t="shared" ref="D14:I14" si="3">SUM(D11:D13)</f>
        <v>371</v>
      </c>
      <c r="E14" s="11">
        <f t="shared" si="3"/>
        <v>1496</v>
      </c>
      <c r="F14" s="10"/>
      <c r="G14" s="21">
        <f t="shared" si="1"/>
        <v>0.75200534759358284</v>
      </c>
      <c r="H14" s="21">
        <f t="shared" si="2"/>
        <v>0.2479946524064171</v>
      </c>
      <c r="I14" s="11">
        <f t="shared" si="3"/>
        <v>36</v>
      </c>
      <c r="J14" s="10"/>
    </row>
    <row r="15" spans="1:10" x14ac:dyDescent="0.2">
      <c r="A15" s="9" t="s">
        <v>9</v>
      </c>
      <c r="B15" s="17"/>
    </row>
    <row r="16" spans="1:10" x14ac:dyDescent="0.2">
      <c r="A16" s="4" t="s">
        <v>4</v>
      </c>
      <c r="B16" s="15">
        <v>43355</v>
      </c>
      <c r="C16" s="3">
        <v>620</v>
      </c>
      <c r="D16" s="3">
        <v>212</v>
      </c>
      <c r="E16" s="3">
        <f>SUM(C16,D16)</f>
        <v>832</v>
      </c>
      <c r="F16" s="3"/>
      <c r="G16" s="20">
        <f>C16/E16</f>
        <v>0.74519230769230771</v>
      </c>
      <c r="H16" s="20">
        <f>D16/E16</f>
        <v>0.25480769230769229</v>
      </c>
      <c r="I16" s="3">
        <v>15</v>
      </c>
      <c r="J16" s="6">
        <f>I16/E16</f>
        <v>1.8028846153846152E-2</v>
      </c>
    </row>
    <row r="17" spans="1:10" s="7" customFormat="1" x14ac:dyDescent="0.2">
      <c r="A17" s="4" t="s">
        <v>5</v>
      </c>
      <c r="B17" s="16">
        <v>43356</v>
      </c>
      <c r="C17" s="5">
        <v>732</v>
      </c>
      <c r="D17" s="5">
        <v>251</v>
      </c>
      <c r="E17" s="3">
        <f t="shared" ref="E17:E18" si="4">SUM(C17,D17)</f>
        <v>983</v>
      </c>
      <c r="F17" s="5"/>
      <c r="G17" s="20">
        <f t="shared" ref="G17:G19" si="5">C17/E17</f>
        <v>0.74465920651068163</v>
      </c>
      <c r="H17" s="20">
        <f t="shared" ref="H17:H19" si="6">D17/E17</f>
        <v>0.25534079348931843</v>
      </c>
      <c r="I17" s="5">
        <v>12</v>
      </c>
      <c r="J17" s="6">
        <f>I17/E17</f>
        <v>1.2207527975584944E-2</v>
      </c>
    </row>
    <row r="18" spans="1:10" x14ac:dyDescent="0.2">
      <c r="A18" s="4" t="s">
        <v>6</v>
      </c>
      <c r="B18" s="15">
        <v>43357</v>
      </c>
      <c r="C18" s="3">
        <v>831</v>
      </c>
      <c r="D18" s="3">
        <v>226</v>
      </c>
      <c r="E18" s="3">
        <f t="shared" si="4"/>
        <v>1057</v>
      </c>
      <c r="F18" s="3"/>
      <c r="G18" s="20">
        <f t="shared" si="5"/>
        <v>0.78618732261116364</v>
      </c>
      <c r="H18" s="20">
        <f t="shared" si="6"/>
        <v>0.21381267738883633</v>
      </c>
      <c r="I18" s="3">
        <v>8</v>
      </c>
      <c r="J18" s="6">
        <f>I18/E18</f>
        <v>7.5685903500473037E-3</v>
      </c>
    </row>
    <row r="19" spans="1:10" ht="15.75" x14ac:dyDescent="0.25">
      <c r="A19" s="10"/>
      <c r="B19" s="19" t="s">
        <v>14</v>
      </c>
      <c r="C19" s="11">
        <f>SUM(C16:C18)</f>
        <v>2183</v>
      </c>
      <c r="D19" s="11">
        <f t="shared" ref="D19:E19" si="7">SUM(D16:D18)</f>
        <v>689</v>
      </c>
      <c r="E19" s="11">
        <f t="shared" si="7"/>
        <v>2872</v>
      </c>
      <c r="F19" s="10"/>
      <c r="G19" s="21">
        <f t="shared" si="5"/>
        <v>0.76009749303621166</v>
      </c>
      <c r="H19" s="21">
        <f t="shared" si="6"/>
        <v>0.23990250696378831</v>
      </c>
      <c r="I19" s="11">
        <f t="shared" ref="I19" si="8">SUM(I16:I18)</f>
        <v>35</v>
      </c>
      <c r="J19" s="10"/>
    </row>
    <row r="20" spans="1:10" x14ac:dyDescent="0.2">
      <c r="A20" s="9" t="s">
        <v>8</v>
      </c>
      <c r="B20" s="17"/>
    </row>
    <row r="21" spans="1:10" x14ac:dyDescent="0.2">
      <c r="A21" s="4" t="s">
        <v>4</v>
      </c>
      <c r="B21" s="15">
        <v>43355</v>
      </c>
      <c r="C21" s="3">
        <v>632</v>
      </c>
      <c r="D21" s="3">
        <v>114</v>
      </c>
      <c r="E21" s="3">
        <f>SUM(C21,D21)</f>
        <v>746</v>
      </c>
      <c r="F21" s="3"/>
      <c r="G21" s="20">
        <f>C21/E21</f>
        <v>0.84718498659517427</v>
      </c>
      <c r="H21" s="20">
        <f>D21/E21</f>
        <v>0.15281501340482573</v>
      </c>
      <c r="I21" s="3">
        <v>12</v>
      </c>
      <c r="J21" s="6">
        <f>I21/E21</f>
        <v>1.6085790884718499E-2</v>
      </c>
    </row>
    <row r="22" spans="1:10" s="7" customFormat="1" x14ac:dyDescent="0.2">
      <c r="A22" s="4" t="s">
        <v>5</v>
      </c>
      <c r="B22" s="16">
        <v>43356</v>
      </c>
      <c r="C22" s="5">
        <v>660</v>
      </c>
      <c r="D22" s="5">
        <v>169</v>
      </c>
      <c r="E22" s="3">
        <f t="shared" ref="E22:E23" si="9">SUM(C22,D22)</f>
        <v>829</v>
      </c>
      <c r="F22" s="5"/>
      <c r="G22" s="20">
        <f t="shared" ref="G22:G24" si="10">C22/E22</f>
        <v>0.79613992762364294</v>
      </c>
      <c r="H22" s="20">
        <f t="shared" ref="H22:H24" si="11">D22/E22</f>
        <v>0.20386007237635706</v>
      </c>
      <c r="I22" s="5">
        <v>11</v>
      </c>
      <c r="J22" s="6">
        <f>I22/E22</f>
        <v>1.3268998793727383E-2</v>
      </c>
    </row>
    <row r="23" spans="1:10" ht="16.5" customHeight="1" x14ac:dyDescent="0.2">
      <c r="A23" s="4" t="s">
        <v>6</v>
      </c>
      <c r="B23" s="15">
        <v>43357</v>
      </c>
      <c r="C23" s="3">
        <v>809</v>
      </c>
      <c r="D23" s="3">
        <v>165</v>
      </c>
      <c r="E23" s="3">
        <f t="shared" si="9"/>
        <v>974</v>
      </c>
      <c r="F23" s="3"/>
      <c r="G23" s="20">
        <f t="shared" si="10"/>
        <v>0.83059548254620119</v>
      </c>
      <c r="H23" s="20">
        <f t="shared" si="11"/>
        <v>0.16940451745379878</v>
      </c>
      <c r="I23" s="3">
        <v>9</v>
      </c>
      <c r="J23" s="6">
        <f>I23/E23</f>
        <v>9.2402464065708418E-3</v>
      </c>
    </row>
    <row r="24" spans="1:10" ht="15.75" x14ac:dyDescent="0.25">
      <c r="A24" s="10"/>
      <c r="B24" s="19" t="s">
        <v>14</v>
      </c>
      <c r="C24" s="11">
        <f>SUM(C21:C23)</f>
        <v>2101</v>
      </c>
      <c r="D24" s="11">
        <f t="shared" ref="D24:E24" si="12">SUM(D21:D23)</f>
        <v>448</v>
      </c>
      <c r="E24" s="11">
        <f t="shared" si="12"/>
        <v>2549</v>
      </c>
      <c r="F24" s="11"/>
      <c r="G24" s="21">
        <f t="shared" si="10"/>
        <v>0.82424480188309146</v>
      </c>
      <c r="H24" s="21">
        <f t="shared" si="11"/>
        <v>0.1757551981169086</v>
      </c>
      <c r="I24" s="11">
        <f t="shared" ref="I24" si="13">SUM(I21:I23)</f>
        <v>32</v>
      </c>
      <c r="J24" s="12"/>
    </row>
    <row r="26" spans="1:10" ht="15.75" x14ac:dyDescent="0.25">
      <c r="A26" s="1" t="s">
        <v>11</v>
      </c>
    </row>
    <row r="27" spans="1:10" x14ac:dyDescent="0.2">
      <c r="A27" t="s">
        <v>12</v>
      </c>
    </row>
    <row r="28" spans="1:10" x14ac:dyDescent="0.2">
      <c r="A28" t="s">
        <v>29</v>
      </c>
    </row>
    <row r="29" spans="1:10" x14ac:dyDescent="0.2">
      <c r="A29" t="s">
        <v>31</v>
      </c>
    </row>
    <row r="31" spans="1:10" ht="15.75" x14ac:dyDescent="0.25">
      <c r="A31" s="1" t="s">
        <v>13</v>
      </c>
    </row>
    <row r="32" spans="1:10" x14ac:dyDescent="0.2">
      <c r="A32" t="s">
        <v>17</v>
      </c>
    </row>
  </sheetData>
  <pageMargins left="0.7" right="0.7" top="0.75" bottom="0.75" header="0.3" footer="0.3"/>
  <pageSetup paperSize="32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
  <sheetViews>
    <sheetView topLeftCell="A4" workbookViewId="0">
      <selection activeCell="E44" sqref="E44"/>
    </sheetView>
  </sheetViews>
  <sheetFormatPr defaultRowHeight="15" x14ac:dyDescent="0.2"/>
  <cols>
    <col min="2" max="2" width="11.33203125" customWidth="1"/>
    <col min="3" max="3" width="11.21875" customWidth="1"/>
    <col min="4" max="4" width="11.44140625" customWidth="1"/>
    <col min="5" max="5" width="10" style="3" bestFit="1" customWidth="1"/>
    <col min="6" max="6" width="3.33203125" style="3" customWidth="1"/>
    <col min="7" max="7" width="10" style="3" customWidth="1"/>
    <col min="8" max="8" width="11.44140625" style="3" customWidth="1"/>
    <col min="9" max="9" width="11.44140625" customWidth="1"/>
    <col min="10" max="10" width="3.5546875" bestFit="1" customWidth="1"/>
  </cols>
  <sheetData>
    <row r="1" spans="1:10" ht="26.25" x14ac:dyDescent="0.4">
      <c r="A1" s="2" t="s">
        <v>23</v>
      </c>
    </row>
    <row r="3" spans="1:10" ht="15.75" x14ac:dyDescent="0.25">
      <c r="A3" s="1" t="s">
        <v>34</v>
      </c>
    </row>
    <row r="4" spans="1:10" ht="15.75" x14ac:dyDescent="0.25">
      <c r="A4" s="1"/>
    </row>
    <row r="5" spans="1:10" ht="15.75" x14ac:dyDescent="0.25">
      <c r="A5" s="1" t="s">
        <v>30</v>
      </c>
    </row>
    <row r="7" spans="1:10" x14ac:dyDescent="0.2">
      <c r="A7" t="s">
        <v>10</v>
      </c>
    </row>
    <row r="8" spans="1:10" ht="15.75" x14ac:dyDescent="0.25">
      <c r="A8" s="1"/>
    </row>
    <row r="9" spans="1:10" ht="48.75" thickBot="1" x14ac:dyDescent="0.25">
      <c r="A9" s="26" t="s">
        <v>3</v>
      </c>
      <c r="B9" s="27" t="s">
        <v>2</v>
      </c>
      <c r="C9" s="28" t="s">
        <v>25</v>
      </c>
      <c r="D9" s="28" t="s">
        <v>26</v>
      </c>
      <c r="E9" s="28" t="s">
        <v>24</v>
      </c>
      <c r="F9" s="26"/>
      <c r="G9" s="26" t="s">
        <v>15</v>
      </c>
      <c r="H9" s="28" t="s">
        <v>16</v>
      </c>
      <c r="I9" s="28" t="s">
        <v>20</v>
      </c>
      <c r="J9" s="26" t="s">
        <v>19</v>
      </c>
    </row>
    <row r="10" spans="1:10" ht="15.75" x14ac:dyDescent="0.25">
      <c r="A10" s="9" t="s">
        <v>7</v>
      </c>
      <c r="B10" s="14"/>
      <c r="C10" s="13"/>
      <c r="D10" s="13"/>
      <c r="E10" s="13"/>
      <c r="F10" s="13"/>
      <c r="G10" s="13"/>
      <c r="H10" s="13"/>
      <c r="I10" s="13"/>
      <c r="J10" s="13"/>
    </row>
    <row r="11" spans="1:10" x14ac:dyDescent="0.2">
      <c r="A11" s="4" t="s">
        <v>4</v>
      </c>
      <c r="B11" s="15">
        <v>43446</v>
      </c>
      <c r="C11" s="3">
        <v>422</v>
      </c>
      <c r="D11" s="3">
        <v>267</v>
      </c>
      <c r="E11" s="3">
        <f>SUM(C11,D11)</f>
        <v>689</v>
      </c>
      <c r="G11" s="20">
        <f>C11/E11</f>
        <v>0.61248185776487662</v>
      </c>
      <c r="H11" s="20">
        <f>D11/E11</f>
        <v>0.38751814223512338</v>
      </c>
      <c r="I11" s="3">
        <v>12</v>
      </c>
      <c r="J11" s="6">
        <f>I11/E11</f>
        <v>1.741654571843251E-2</v>
      </c>
    </row>
    <row r="12" spans="1:10" s="7" customFormat="1" x14ac:dyDescent="0.2">
      <c r="A12" s="4" t="s">
        <v>5</v>
      </c>
      <c r="B12" s="16">
        <v>43447</v>
      </c>
      <c r="C12" s="5">
        <v>368</v>
      </c>
      <c r="D12" s="5">
        <v>311</v>
      </c>
      <c r="E12" s="3">
        <f t="shared" ref="E12:E13" si="0">SUM(C12,D12)</f>
        <v>679</v>
      </c>
      <c r="F12" s="3"/>
      <c r="G12" s="20">
        <f t="shared" ref="G12:G14" si="1">C12/E12</f>
        <v>0.54197349042709864</v>
      </c>
      <c r="H12" s="20">
        <f t="shared" ref="H12:H14" si="2">D12/E12</f>
        <v>0.45802650957290131</v>
      </c>
      <c r="I12" s="5">
        <v>10</v>
      </c>
      <c r="J12" s="6">
        <f>I12/E12</f>
        <v>1.4727540500736377E-2</v>
      </c>
    </row>
    <row r="13" spans="1:10" x14ac:dyDescent="0.2">
      <c r="A13" s="4" t="s">
        <v>6</v>
      </c>
      <c r="B13" s="15">
        <v>43448</v>
      </c>
      <c r="C13" s="3">
        <v>553</v>
      </c>
      <c r="D13" s="3">
        <v>381</v>
      </c>
      <c r="E13" s="3">
        <f t="shared" si="0"/>
        <v>934</v>
      </c>
      <c r="G13" s="20">
        <f t="shared" si="1"/>
        <v>0.59207708779443258</v>
      </c>
      <c r="H13" s="20">
        <f t="shared" si="2"/>
        <v>0.40792291220556748</v>
      </c>
      <c r="I13" s="3">
        <v>8</v>
      </c>
      <c r="J13" s="6">
        <f>I13/E13</f>
        <v>8.5653104925053538E-3</v>
      </c>
    </row>
    <row r="14" spans="1:10" ht="15.75" x14ac:dyDescent="0.25">
      <c r="A14" s="10"/>
      <c r="B14" s="19" t="s">
        <v>14</v>
      </c>
      <c r="C14" s="11">
        <f>SUM(C11:C13)</f>
        <v>1343</v>
      </c>
      <c r="D14" s="11">
        <f>SUM(D11:D13)</f>
        <v>959</v>
      </c>
      <c r="E14" s="11">
        <f>SUM(E11:E13)</f>
        <v>2302</v>
      </c>
      <c r="F14" s="11"/>
      <c r="G14" s="21">
        <f t="shared" si="1"/>
        <v>0.58340573414422237</v>
      </c>
      <c r="H14" s="21">
        <f t="shared" si="2"/>
        <v>0.41659426585577758</v>
      </c>
      <c r="I14" s="11">
        <f>SUM(I11:I13)</f>
        <v>30</v>
      </c>
      <c r="J14" s="12"/>
    </row>
    <row r="15" spans="1:10" x14ac:dyDescent="0.2">
      <c r="A15" s="9" t="s">
        <v>9</v>
      </c>
      <c r="B15" s="17"/>
      <c r="J15" s="6"/>
    </row>
    <row r="16" spans="1:10" x14ac:dyDescent="0.2">
      <c r="A16" s="4" t="s">
        <v>4</v>
      </c>
      <c r="B16" s="15">
        <v>43446</v>
      </c>
      <c r="C16" s="3">
        <v>741</v>
      </c>
      <c r="D16" s="3">
        <v>426</v>
      </c>
      <c r="E16" s="3">
        <f>SUM(C16,D16)</f>
        <v>1167</v>
      </c>
      <c r="G16" s="20">
        <f>C16/E16</f>
        <v>0.63496143958868889</v>
      </c>
      <c r="H16" s="20">
        <f>D16/E16</f>
        <v>0.36503856041131105</v>
      </c>
      <c r="I16" s="3">
        <v>11</v>
      </c>
      <c r="J16" s="6">
        <f>I16/E16</f>
        <v>9.4258783204798635E-3</v>
      </c>
    </row>
    <row r="17" spans="1:11" s="7" customFormat="1" ht="15.75" x14ac:dyDescent="0.25">
      <c r="A17" s="4" t="s">
        <v>5</v>
      </c>
      <c r="B17" s="16">
        <v>43447</v>
      </c>
      <c r="C17" s="5">
        <v>857</v>
      </c>
      <c r="D17" s="5">
        <v>392</v>
      </c>
      <c r="E17" s="3">
        <f t="shared" ref="E17:E18" si="3">SUM(C17,D17)</f>
        <v>1249</v>
      </c>
      <c r="F17" s="3"/>
      <c r="G17" s="20">
        <f t="shared" ref="G17:G19" si="4">C17/E17</f>
        <v>0.68614891913530829</v>
      </c>
      <c r="H17" s="20">
        <f t="shared" ref="H17:H19" si="5">D17/E17</f>
        <v>0.31385108086469177</v>
      </c>
      <c r="I17" s="5">
        <v>13</v>
      </c>
      <c r="J17" s="6">
        <f>I17/E17</f>
        <v>1.0408326661329063E-2</v>
      </c>
      <c r="K17" s="8"/>
    </row>
    <row r="18" spans="1:11" x14ac:dyDescent="0.2">
      <c r="A18" s="4" t="s">
        <v>6</v>
      </c>
      <c r="B18" s="15">
        <v>43448</v>
      </c>
      <c r="C18" s="3">
        <v>759</v>
      </c>
      <c r="D18" s="3">
        <v>409</v>
      </c>
      <c r="E18" s="3">
        <f t="shared" si="3"/>
        <v>1168</v>
      </c>
      <c r="G18" s="20">
        <f t="shared" si="4"/>
        <v>0.64982876712328763</v>
      </c>
      <c r="H18" s="20">
        <f t="shared" si="5"/>
        <v>0.35017123287671231</v>
      </c>
      <c r="I18" s="3">
        <v>9</v>
      </c>
      <c r="J18" s="6">
        <f>I18/E18</f>
        <v>7.7054794520547941E-3</v>
      </c>
    </row>
    <row r="19" spans="1:11" ht="15.75" x14ac:dyDescent="0.25">
      <c r="A19" s="10"/>
      <c r="B19" s="19" t="s">
        <v>14</v>
      </c>
      <c r="C19" s="11">
        <f>SUM(C16:C18)</f>
        <v>2357</v>
      </c>
      <c r="D19" s="11">
        <f t="shared" ref="D19:E19" si="6">SUM(D16:D18)</f>
        <v>1227</v>
      </c>
      <c r="E19" s="11">
        <f t="shared" si="6"/>
        <v>3584</v>
      </c>
      <c r="F19" s="11"/>
      <c r="G19" s="21">
        <f t="shared" si="4"/>
        <v>0.6576450892857143</v>
      </c>
      <c r="H19" s="21">
        <f t="shared" si="5"/>
        <v>0.3423549107142857</v>
      </c>
      <c r="I19" s="11">
        <f>SUM(I16:I18)</f>
        <v>33</v>
      </c>
      <c r="J19" s="12"/>
    </row>
    <row r="20" spans="1:11" x14ac:dyDescent="0.2">
      <c r="A20" s="9" t="s">
        <v>8</v>
      </c>
      <c r="B20" s="17"/>
      <c r="J20" s="6"/>
    </row>
    <row r="21" spans="1:11" x14ac:dyDescent="0.2">
      <c r="A21" s="4" t="s">
        <v>4</v>
      </c>
      <c r="B21" s="15">
        <v>43446</v>
      </c>
      <c r="C21" s="3">
        <v>594</v>
      </c>
      <c r="D21" s="3">
        <v>369</v>
      </c>
      <c r="E21" s="3">
        <f>SUM(C21,D21)</f>
        <v>963</v>
      </c>
      <c r="G21" s="20">
        <f>C21/E21</f>
        <v>0.61682242990654201</v>
      </c>
      <c r="H21" s="20">
        <f>D21/E21</f>
        <v>0.38317757009345793</v>
      </c>
      <c r="I21" s="3">
        <v>13</v>
      </c>
      <c r="J21" s="6">
        <f>I21/E21</f>
        <v>1.3499480789200415E-2</v>
      </c>
    </row>
    <row r="22" spans="1:11" s="7" customFormat="1" x14ac:dyDescent="0.2">
      <c r="A22" s="4" t="s">
        <v>5</v>
      </c>
      <c r="B22" s="16">
        <v>43447</v>
      </c>
      <c r="C22" s="5">
        <v>781</v>
      </c>
      <c r="D22" s="5">
        <v>291</v>
      </c>
      <c r="E22" s="3">
        <f t="shared" ref="E22:E23" si="7">SUM(C22,D22)</f>
        <v>1072</v>
      </c>
      <c r="F22" s="3"/>
      <c r="G22" s="20">
        <f t="shared" ref="G22:G24" si="8">C22/E22</f>
        <v>0.72854477611940294</v>
      </c>
      <c r="H22" s="20">
        <f t="shared" ref="H22:H24" si="9">D22/E22</f>
        <v>0.27145522388059701</v>
      </c>
      <c r="I22" s="5">
        <v>12</v>
      </c>
      <c r="J22" s="6">
        <f>I22/E22</f>
        <v>1.1194029850746268E-2</v>
      </c>
    </row>
    <row r="23" spans="1:11" x14ac:dyDescent="0.2">
      <c r="A23" s="4" t="s">
        <v>6</v>
      </c>
      <c r="B23" s="15">
        <v>43448</v>
      </c>
      <c r="C23" s="3">
        <v>726</v>
      </c>
      <c r="D23" s="3">
        <v>288</v>
      </c>
      <c r="E23" s="3">
        <f t="shared" si="7"/>
        <v>1014</v>
      </c>
      <c r="G23" s="20">
        <f t="shared" si="8"/>
        <v>0.71597633136094674</v>
      </c>
      <c r="H23" s="20">
        <f t="shared" si="9"/>
        <v>0.28402366863905326</v>
      </c>
      <c r="I23" s="3">
        <v>8</v>
      </c>
      <c r="J23" s="6">
        <f>I23/E23</f>
        <v>7.889546351084813E-3</v>
      </c>
    </row>
    <row r="24" spans="1:11" ht="15.75" x14ac:dyDescent="0.25">
      <c r="A24" s="10"/>
      <c r="B24" s="19" t="s">
        <v>14</v>
      </c>
      <c r="C24" s="11">
        <f>SUM(C21:C23)</f>
        <v>2101</v>
      </c>
      <c r="D24" s="11">
        <f t="shared" ref="D24:E24" si="10">SUM(D21:D23)</f>
        <v>948</v>
      </c>
      <c r="E24" s="11">
        <f t="shared" si="10"/>
        <v>3049</v>
      </c>
      <c r="F24" s="11"/>
      <c r="G24" s="21">
        <f t="shared" si="8"/>
        <v>0.68907838635618235</v>
      </c>
      <c r="H24" s="21">
        <f t="shared" si="9"/>
        <v>0.31092161364381765</v>
      </c>
      <c r="I24" s="11">
        <f>SUM(I21:I23)</f>
        <v>33</v>
      </c>
      <c r="J24" s="12"/>
    </row>
    <row r="26" spans="1:11" ht="15.75" x14ac:dyDescent="0.25">
      <c r="A26" s="1" t="s">
        <v>11</v>
      </c>
    </row>
    <row r="27" spans="1:11" x14ac:dyDescent="0.2">
      <c r="A27" t="s">
        <v>12</v>
      </c>
    </row>
    <row r="28" spans="1:11" x14ac:dyDescent="0.2">
      <c r="A28" t="s">
        <v>29</v>
      </c>
    </row>
    <row r="29" spans="1:11" x14ac:dyDescent="0.2">
      <c r="A29" t="s">
        <v>31</v>
      </c>
    </row>
    <row r="31" spans="1:11" ht="15.75" x14ac:dyDescent="0.25">
      <c r="A31" s="1" t="s">
        <v>13</v>
      </c>
    </row>
    <row r="32" spans="1:11" x14ac:dyDescent="0.2">
      <c r="A32" t="s">
        <v>27</v>
      </c>
    </row>
    <row r="33" spans="1:8" x14ac:dyDescent="0.2">
      <c r="A33" t="s">
        <v>28</v>
      </c>
    </row>
    <row r="34" spans="1:8" x14ac:dyDescent="0.2">
      <c r="A34" t="s">
        <v>18</v>
      </c>
    </row>
    <row r="35" spans="1:8" x14ac:dyDescent="0.2">
      <c r="E35"/>
      <c r="F35"/>
      <c r="G35"/>
      <c r="H35"/>
    </row>
    <row r="37" spans="1:8" ht="15.75" x14ac:dyDescent="0.25">
      <c r="A37" s="1"/>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3"/>
  <sheetViews>
    <sheetView workbookViewId="0">
      <pane ySplit="9" topLeftCell="A10" activePane="bottomLeft" state="frozen"/>
      <selection pane="bottomLeft" activeCell="L30" sqref="L30"/>
    </sheetView>
  </sheetViews>
  <sheetFormatPr defaultRowHeight="15" x14ac:dyDescent="0.2"/>
  <cols>
    <col min="2" max="2" width="11.33203125" customWidth="1"/>
    <col min="3" max="3" width="9.88671875" customWidth="1"/>
    <col min="4" max="4" width="11.44140625" customWidth="1"/>
    <col min="5" max="5" width="10" style="3" bestFit="1" customWidth="1"/>
    <col min="6" max="6" width="3.33203125" style="3" customWidth="1"/>
    <col min="7" max="7" width="10" style="3" customWidth="1"/>
    <col min="8" max="8" width="11.44140625" style="3" customWidth="1"/>
    <col min="9" max="9" width="11.44140625" customWidth="1"/>
    <col min="10" max="10" width="3.5546875" bestFit="1" customWidth="1"/>
  </cols>
  <sheetData>
    <row r="1" spans="1:13" ht="26.25" x14ac:dyDescent="0.4">
      <c r="A1" s="2" t="s">
        <v>23</v>
      </c>
      <c r="G1" s="25"/>
      <c r="M1" s="3"/>
    </row>
    <row r="2" spans="1:13" x14ac:dyDescent="0.2">
      <c r="M2" s="3"/>
    </row>
    <row r="3" spans="1:13" ht="15.75" x14ac:dyDescent="0.25">
      <c r="A3" s="1" t="s">
        <v>35</v>
      </c>
      <c r="M3" s="3"/>
    </row>
    <row r="4" spans="1:13" ht="15.75" x14ac:dyDescent="0.25">
      <c r="A4" s="1"/>
      <c r="M4" s="3"/>
    </row>
    <row r="5" spans="1:13" ht="15.75" x14ac:dyDescent="0.25">
      <c r="A5" s="1" t="s">
        <v>30</v>
      </c>
    </row>
    <row r="7" spans="1:13" x14ac:dyDescent="0.2">
      <c r="A7" t="s">
        <v>10</v>
      </c>
    </row>
    <row r="8" spans="1:13" ht="15.75" x14ac:dyDescent="0.25">
      <c r="A8" s="1"/>
    </row>
    <row r="9" spans="1:13" ht="48.75" thickBot="1" x14ac:dyDescent="0.25">
      <c r="A9" s="26" t="s">
        <v>3</v>
      </c>
      <c r="B9" s="27" t="s">
        <v>2</v>
      </c>
      <c r="C9" s="28" t="s">
        <v>38</v>
      </c>
      <c r="D9" s="28" t="s">
        <v>39</v>
      </c>
      <c r="E9" s="28" t="s">
        <v>24</v>
      </c>
      <c r="F9" s="29"/>
      <c r="G9" s="28" t="s">
        <v>36</v>
      </c>
      <c r="H9" s="28" t="s">
        <v>37</v>
      </c>
      <c r="I9" s="28" t="s">
        <v>20</v>
      </c>
      <c r="J9" s="26" t="s">
        <v>19</v>
      </c>
    </row>
    <row r="10" spans="1:13" ht="15.75" x14ac:dyDescent="0.25">
      <c r="A10" s="9" t="s">
        <v>7</v>
      </c>
      <c r="B10" s="14"/>
      <c r="C10" s="13"/>
      <c r="D10" s="13"/>
      <c r="E10" s="13"/>
      <c r="F10" s="30"/>
      <c r="G10" s="13"/>
      <c r="H10" s="13"/>
      <c r="I10" s="13"/>
      <c r="J10" s="13"/>
    </row>
    <row r="11" spans="1:13" x14ac:dyDescent="0.2">
      <c r="A11" s="22" t="s">
        <v>21</v>
      </c>
      <c r="B11" s="15">
        <v>43479</v>
      </c>
      <c r="C11" s="3">
        <v>406</v>
      </c>
      <c r="D11" s="3">
        <v>120</v>
      </c>
      <c r="E11" s="3">
        <f>SUM(C11,D11)</f>
        <v>526</v>
      </c>
      <c r="F11" s="11"/>
      <c r="G11" s="20">
        <f>C11/E11</f>
        <v>0.77186311787072248</v>
      </c>
      <c r="H11" s="20">
        <f>D11/E11</f>
        <v>0.22813688212927757</v>
      </c>
      <c r="I11" s="5">
        <v>11</v>
      </c>
      <c r="J11" s="6">
        <f>I11/E11</f>
        <v>2.0912547528517109E-2</v>
      </c>
    </row>
    <row r="12" spans="1:13" x14ac:dyDescent="0.2">
      <c r="A12" s="22" t="s">
        <v>22</v>
      </c>
      <c r="B12" s="15">
        <v>43480</v>
      </c>
      <c r="C12" s="3">
        <v>502</v>
      </c>
      <c r="D12" s="3">
        <v>162</v>
      </c>
      <c r="E12" s="3">
        <f>SUM(C12,D12)</f>
        <v>664</v>
      </c>
      <c r="F12" s="11"/>
      <c r="G12" s="20">
        <f>C12/E12</f>
        <v>0.75602409638554213</v>
      </c>
      <c r="H12" s="20">
        <f t="shared" ref="H12" si="0">D12/E12</f>
        <v>0.24397590361445784</v>
      </c>
      <c r="I12" s="5">
        <v>3</v>
      </c>
      <c r="J12" s="6">
        <f>I12/E12</f>
        <v>4.5180722891566263E-3</v>
      </c>
    </row>
    <row r="13" spans="1:13" x14ac:dyDescent="0.2">
      <c r="A13" s="4" t="s">
        <v>5</v>
      </c>
      <c r="B13" s="16">
        <v>43482</v>
      </c>
      <c r="C13" s="5">
        <v>466</v>
      </c>
      <c r="D13" s="5">
        <v>188</v>
      </c>
      <c r="E13" s="3">
        <f>SUM(C13,D13)</f>
        <v>654</v>
      </c>
      <c r="F13" s="11"/>
      <c r="G13" s="20">
        <f>C13/E13</f>
        <v>0.71253822629969421</v>
      </c>
      <c r="H13" s="20">
        <f>D13/E13</f>
        <v>0.28746177370030579</v>
      </c>
      <c r="I13" s="5">
        <v>8</v>
      </c>
      <c r="J13" s="6">
        <f>I13/E13</f>
        <v>1.2232415902140673E-2</v>
      </c>
    </row>
    <row r="14" spans="1:13" x14ac:dyDescent="0.2">
      <c r="A14" s="4" t="s">
        <v>6</v>
      </c>
      <c r="B14" s="15">
        <v>43483</v>
      </c>
      <c r="C14" s="3">
        <v>471</v>
      </c>
      <c r="D14" s="3">
        <v>195</v>
      </c>
      <c r="E14" s="3">
        <f>SUM(C14,D14)</f>
        <v>666</v>
      </c>
      <c r="F14" s="11"/>
      <c r="G14" s="20">
        <f>C14/E14</f>
        <v>0.7072072072072072</v>
      </c>
      <c r="H14" s="20">
        <f>D14/E14</f>
        <v>0.2927927927927928</v>
      </c>
      <c r="I14" s="3">
        <v>3</v>
      </c>
      <c r="J14" s="6">
        <f>I14/E14</f>
        <v>4.5045045045045045E-3</v>
      </c>
    </row>
    <row r="15" spans="1:13" x14ac:dyDescent="0.2">
      <c r="A15" s="23"/>
      <c r="B15" s="24"/>
      <c r="C15" s="11">
        <f>SUM(C11:C14)</f>
        <v>1845</v>
      </c>
      <c r="D15" s="11">
        <f>SUM(D11:D14)</f>
        <v>665</v>
      </c>
      <c r="E15" s="11">
        <f>SUM(E11:E14)</f>
        <v>2510</v>
      </c>
      <c r="F15" s="31"/>
      <c r="G15" s="21">
        <f>C15/E15</f>
        <v>0.73505976095617531</v>
      </c>
      <c r="H15" s="21">
        <f>D15/E15</f>
        <v>0.26494023904382469</v>
      </c>
      <c r="I15" s="11">
        <f>SUM(I11:I14)</f>
        <v>25</v>
      </c>
      <c r="J15" s="12"/>
    </row>
    <row r="16" spans="1:13" x14ac:dyDescent="0.2">
      <c r="A16" s="9" t="s">
        <v>9</v>
      </c>
      <c r="B16" s="17"/>
      <c r="F16" s="11"/>
      <c r="J16" s="6"/>
    </row>
    <row r="17" spans="1:16" x14ac:dyDescent="0.2">
      <c r="A17" s="22" t="s">
        <v>21</v>
      </c>
      <c r="B17" s="15">
        <v>43479</v>
      </c>
      <c r="C17" s="5">
        <v>804</v>
      </c>
      <c r="D17" s="5">
        <v>265</v>
      </c>
      <c r="E17" s="3">
        <f>SUM(C17,D17)</f>
        <v>1069</v>
      </c>
      <c r="F17" s="11"/>
      <c r="G17" s="20">
        <f>C17/E17</f>
        <v>0.75210477081384475</v>
      </c>
      <c r="H17" s="20">
        <f>D17/E17</f>
        <v>0.24789522918615528</v>
      </c>
      <c r="I17" s="5">
        <v>14</v>
      </c>
      <c r="J17" s="6">
        <f>I17/E17</f>
        <v>1.3096351730589336E-2</v>
      </c>
    </row>
    <row r="18" spans="1:16" x14ac:dyDescent="0.2">
      <c r="A18" s="22" t="s">
        <v>22</v>
      </c>
      <c r="B18" s="15">
        <v>43480</v>
      </c>
      <c r="C18" s="3">
        <v>851</v>
      </c>
      <c r="D18" s="3">
        <v>248</v>
      </c>
      <c r="E18" s="3">
        <f>SUM(C18,D18)</f>
        <v>1099</v>
      </c>
      <c r="F18" s="11"/>
      <c r="G18" s="20">
        <f>C18/E18</f>
        <v>0.77434030937215648</v>
      </c>
      <c r="H18" s="20">
        <f t="shared" ref="H18:H21" si="1">D18/E18</f>
        <v>0.2256596906278435</v>
      </c>
      <c r="I18" s="3">
        <v>8</v>
      </c>
      <c r="J18" s="6">
        <f>I18/E18</f>
        <v>7.2793448589626936E-3</v>
      </c>
    </row>
    <row r="19" spans="1:16" x14ac:dyDescent="0.2">
      <c r="A19" s="4" t="s">
        <v>5</v>
      </c>
      <c r="B19" s="16">
        <v>43482</v>
      </c>
      <c r="C19" s="5">
        <v>852</v>
      </c>
      <c r="D19" s="5">
        <v>262</v>
      </c>
      <c r="E19" s="3">
        <f>SUM(C19,D19)</f>
        <v>1114</v>
      </c>
      <c r="F19" s="11"/>
      <c r="G19" s="20">
        <f>C19/E19</f>
        <v>0.76481149012567329</v>
      </c>
      <c r="H19" s="20">
        <f>D19/E19</f>
        <v>0.23518850987432674</v>
      </c>
      <c r="I19" s="5">
        <v>11</v>
      </c>
      <c r="J19" s="6">
        <f>I19/E19</f>
        <v>9.8743267504488325E-3</v>
      </c>
    </row>
    <row r="20" spans="1:16" x14ac:dyDescent="0.2">
      <c r="A20" s="4" t="s">
        <v>6</v>
      </c>
      <c r="B20" s="15">
        <v>43483</v>
      </c>
      <c r="C20" s="3">
        <v>817</v>
      </c>
      <c r="D20" s="3">
        <v>279</v>
      </c>
      <c r="E20" s="3">
        <f>SUM(C20,D20)</f>
        <v>1096</v>
      </c>
      <c r="F20" s="11"/>
      <c r="G20" s="20">
        <f>C20/E20</f>
        <v>0.74543795620437958</v>
      </c>
      <c r="H20" s="20">
        <f>D20/E20</f>
        <v>0.25456204379562042</v>
      </c>
      <c r="I20" s="3">
        <v>10</v>
      </c>
      <c r="J20" s="6">
        <f>I20/E20</f>
        <v>9.1240875912408752E-3</v>
      </c>
    </row>
    <row r="21" spans="1:16" ht="15.75" x14ac:dyDescent="0.25">
      <c r="A21" s="10"/>
      <c r="B21" s="19" t="s">
        <v>14</v>
      </c>
      <c r="C21" s="11">
        <f>SUM(C17:C20)</f>
        <v>3324</v>
      </c>
      <c r="D21" s="11">
        <f>SUM(D17:D20)</f>
        <v>1054</v>
      </c>
      <c r="E21" s="11">
        <f>SUM(E17:E20)</f>
        <v>4378</v>
      </c>
      <c r="F21" s="11"/>
      <c r="G21" s="21">
        <f>C21/E21</f>
        <v>0.75925079945180451</v>
      </c>
      <c r="H21" s="21">
        <f t="shared" si="1"/>
        <v>0.24074920054819551</v>
      </c>
      <c r="I21" s="11">
        <f>SUM(I17:I20)</f>
        <v>43</v>
      </c>
      <c r="J21" s="12"/>
    </row>
    <row r="22" spans="1:16" s="7" customFormat="1" x14ac:dyDescent="0.2">
      <c r="A22" s="9" t="s">
        <v>8</v>
      </c>
      <c r="B22" s="17"/>
      <c r="C22"/>
      <c r="D22"/>
      <c r="E22" s="3"/>
      <c r="F22" s="11"/>
      <c r="G22" s="3"/>
      <c r="H22" s="3"/>
      <c r="I22"/>
      <c r="J22" s="6"/>
    </row>
    <row r="23" spans="1:16" s="7" customFormat="1" x14ac:dyDescent="0.2">
      <c r="A23" s="22" t="s">
        <v>21</v>
      </c>
      <c r="B23" s="15">
        <v>43479</v>
      </c>
      <c r="C23" s="5">
        <v>688</v>
      </c>
      <c r="D23" s="5">
        <v>212</v>
      </c>
      <c r="E23" s="3">
        <f>SUM(C23,D23)</f>
        <v>900</v>
      </c>
      <c r="F23" s="11"/>
      <c r="G23" s="20">
        <f>C23/E23</f>
        <v>0.76444444444444448</v>
      </c>
      <c r="H23" s="20">
        <f>D23/E23</f>
        <v>0.23555555555555555</v>
      </c>
      <c r="I23" s="5">
        <v>6</v>
      </c>
      <c r="J23" s="6">
        <f>I23/E23</f>
        <v>6.6666666666666671E-3</v>
      </c>
    </row>
    <row r="24" spans="1:16" x14ac:dyDescent="0.2">
      <c r="A24" s="22" t="s">
        <v>22</v>
      </c>
      <c r="B24" s="15">
        <v>43480</v>
      </c>
      <c r="C24" s="3">
        <v>619</v>
      </c>
      <c r="D24" s="3">
        <v>255</v>
      </c>
      <c r="E24" s="3">
        <f>SUM(C24,D24)</f>
        <v>874</v>
      </c>
      <c r="F24" s="11"/>
      <c r="G24" s="20">
        <f>C24/E24</f>
        <v>0.70823798627002288</v>
      </c>
      <c r="H24" s="20">
        <f t="shared" ref="H24:H27" si="2">D24/E24</f>
        <v>0.29176201372997712</v>
      </c>
      <c r="I24" s="3">
        <v>7</v>
      </c>
      <c r="J24" s="6">
        <f>I24/E24</f>
        <v>8.0091533180778034E-3</v>
      </c>
      <c r="O24" s="7"/>
      <c r="P24" s="7"/>
    </row>
    <row r="25" spans="1:16" x14ac:dyDescent="0.2">
      <c r="A25" s="4" t="s">
        <v>5</v>
      </c>
      <c r="B25" s="16">
        <v>43482</v>
      </c>
      <c r="C25" s="5">
        <v>584</v>
      </c>
      <c r="D25" s="5">
        <v>233</v>
      </c>
      <c r="E25" s="3">
        <f>SUM(C25,D25)</f>
        <v>817</v>
      </c>
      <c r="F25" s="11"/>
      <c r="G25" s="20">
        <f>C25/E25</f>
        <v>0.71481028151774784</v>
      </c>
      <c r="H25" s="20">
        <f>D25/E25</f>
        <v>0.28518971848225216</v>
      </c>
      <c r="I25" s="5">
        <v>9</v>
      </c>
      <c r="J25" s="6">
        <f>I25/E25</f>
        <v>1.1015911872705019E-2</v>
      </c>
      <c r="O25" s="7"/>
      <c r="P25" s="7"/>
    </row>
    <row r="26" spans="1:16" x14ac:dyDescent="0.2">
      <c r="A26" s="4" t="s">
        <v>6</v>
      </c>
      <c r="B26" s="15">
        <v>43483</v>
      </c>
      <c r="C26" s="3">
        <v>722</v>
      </c>
      <c r="D26" s="3">
        <v>304</v>
      </c>
      <c r="E26" s="3">
        <f>SUM(C26,D26)</f>
        <v>1026</v>
      </c>
      <c r="F26" s="11"/>
      <c r="G26" s="20">
        <f>C26/E26</f>
        <v>0.70370370370370372</v>
      </c>
      <c r="H26" s="20">
        <f>D26/E26</f>
        <v>0.29629629629629628</v>
      </c>
      <c r="I26" s="3">
        <v>5</v>
      </c>
      <c r="J26" s="6">
        <f>I26/E26</f>
        <v>4.8732943469785572E-3</v>
      </c>
      <c r="O26" s="7"/>
      <c r="P26" s="7"/>
    </row>
    <row r="27" spans="1:16" s="7" customFormat="1" ht="15.75" x14ac:dyDescent="0.25">
      <c r="A27" s="10"/>
      <c r="B27" s="19" t="s">
        <v>14</v>
      </c>
      <c r="C27" s="11">
        <f>SUM(C23:C26)</f>
        <v>2613</v>
      </c>
      <c r="D27" s="11">
        <f>SUM(D23:D26)</f>
        <v>1004</v>
      </c>
      <c r="E27" s="11">
        <f>SUM(E23:E26)</f>
        <v>3617</v>
      </c>
      <c r="F27" s="11"/>
      <c r="G27" s="21">
        <f>C27/E27</f>
        <v>0.72242189659939171</v>
      </c>
      <c r="H27" s="21">
        <f t="shared" si="2"/>
        <v>0.27757810340060823</v>
      </c>
      <c r="I27" s="11">
        <f>SUM(I23:I26)</f>
        <v>27</v>
      </c>
      <c r="J27" s="12"/>
      <c r="K27" s="8"/>
    </row>
    <row r="28" spans="1:16" x14ac:dyDescent="0.2">
      <c r="O28" s="7"/>
      <c r="P28" s="7"/>
    </row>
    <row r="29" spans="1:16" ht="15.75" x14ac:dyDescent="0.25">
      <c r="A29" s="1" t="s">
        <v>11</v>
      </c>
      <c r="O29" s="7"/>
      <c r="P29" s="7"/>
    </row>
    <row r="30" spans="1:16" x14ac:dyDescent="0.2">
      <c r="A30" t="s">
        <v>32</v>
      </c>
      <c r="O30" s="7"/>
      <c r="P30" s="7"/>
    </row>
    <row r="31" spans="1:16" x14ac:dyDescent="0.2">
      <c r="E31"/>
      <c r="F31"/>
      <c r="G31"/>
      <c r="H31"/>
      <c r="O31" s="7"/>
      <c r="P31" s="7"/>
    </row>
    <row r="32" spans="1:16" x14ac:dyDescent="0.2">
      <c r="E32"/>
      <c r="F32"/>
      <c r="G32"/>
      <c r="H32"/>
      <c r="O32" s="7"/>
      <c r="P32" s="7"/>
    </row>
    <row r="33" spans="15:16" x14ac:dyDescent="0.2">
      <c r="O33" s="7"/>
      <c r="P33" s="7"/>
    </row>
    <row r="34" spans="15:16" x14ac:dyDescent="0.2">
      <c r="O34" s="7"/>
      <c r="P34" s="7"/>
    </row>
    <row r="35" spans="15:16" x14ac:dyDescent="0.2">
      <c r="O35" s="7"/>
      <c r="P35" s="7"/>
    </row>
    <row r="36" spans="15:16" x14ac:dyDescent="0.2">
      <c r="O36" s="7"/>
      <c r="P36" s="7"/>
    </row>
    <row r="37" spans="15:16" x14ac:dyDescent="0.2">
      <c r="O37" s="7"/>
      <c r="P37" s="7"/>
    </row>
    <row r="38" spans="15:16" x14ac:dyDescent="0.2">
      <c r="O38" s="7"/>
      <c r="P38" s="7"/>
    </row>
    <row r="39" spans="15:16" x14ac:dyDescent="0.2">
      <c r="O39" s="7"/>
      <c r="P39" s="7"/>
    </row>
    <row r="40" spans="15:16" x14ac:dyDescent="0.2">
      <c r="O40" s="7"/>
      <c r="P40" s="7"/>
    </row>
    <row r="41" spans="15:16" x14ac:dyDescent="0.2">
      <c r="O41" s="7"/>
      <c r="P41" s="7"/>
    </row>
    <row r="42" spans="15:16" x14ac:dyDescent="0.2">
      <c r="O42" s="7"/>
      <c r="P42" s="7"/>
    </row>
    <row r="43" spans="15:16" x14ac:dyDescent="0.2">
      <c r="O43" s="7"/>
      <c r="P43" s="7"/>
    </row>
    <row r="44" spans="15:16" x14ac:dyDescent="0.2">
      <c r="O44" s="7"/>
      <c r="P44" s="7"/>
    </row>
    <row r="45" spans="15:16" x14ac:dyDescent="0.2">
      <c r="O45" s="7"/>
      <c r="P45" s="7"/>
    </row>
    <row r="46" spans="15:16" x14ac:dyDescent="0.2">
      <c r="O46" s="7"/>
      <c r="P46" s="7"/>
    </row>
    <row r="47" spans="15:16" x14ac:dyDescent="0.2">
      <c r="O47" s="7"/>
      <c r="P47" s="7"/>
    </row>
    <row r="48" spans="15:16" x14ac:dyDescent="0.2">
      <c r="O48" s="7"/>
      <c r="P48" s="7"/>
    </row>
    <row r="49" spans="15:16" x14ac:dyDescent="0.2">
      <c r="O49" s="7"/>
      <c r="P49" s="7"/>
    </row>
    <row r="50" spans="15:16" x14ac:dyDescent="0.2">
      <c r="O50" s="7"/>
      <c r="P50" s="7"/>
    </row>
    <row r="51" spans="15:16" x14ac:dyDescent="0.2">
      <c r="O51" s="7"/>
      <c r="P51" s="7"/>
    </row>
    <row r="52" spans="15:16" x14ac:dyDescent="0.2">
      <c r="O52" s="7"/>
      <c r="P52" s="7"/>
    </row>
    <row r="53" spans="15:16" x14ac:dyDescent="0.2">
      <c r="O53" s="7"/>
      <c r="P53" s="7"/>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96"/>
  <sheetViews>
    <sheetView workbookViewId="0">
      <selection activeCell="D39" sqref="D39"/>
    </sheetView>
  </sheetViews>
  <sheetFormatPr defaultRowHeight="15" x14ac:dyDescent="0.2"/>
  <cols>
    <col min="2" max="2" width="11.33203125" customWidth="1"/>
    <col min="3" max="3" width="11.21875" customWidth="1"/>
    <col min="4" max="4" width="11.44140625" customWidth="1"/>
    <col min="5" max="5" width="10" style="3" bestFit="1" customWidth="1"/>
    <col min="6" max="6" width="3.33203125" style="3" customWidth="1"/>
    <col min="7" max="7" width="10" style="3" customWidth="1"/>
    <col min="8" max="8" width="11.44140625" style="3" customWidth="1"/>
    <col min="9" max="9" width="11.44140625" customWidth="1"/>
    <col min="10" max="10" width="3.5546875" bestFit="1" customWidth="1"/>
  </cols>
  <sheetData>
    <row r="1" spans="1:22" ht="26.25" x14ac:dyDescent="0.4">
      <c r="A1" s="2" t="s">
        <v>23</v>
      </c>
      <c r="I1" t="s">
        <v>43</v>
      </c>
    </row>
    <row r="3" spans="1:22" ht="15.75" x14ac:dyDescent="0.25">
      <c r="A3" s="1" t="s">
        <v>40</v>
      </c>
    </row>
    <row r="4" spans="1:22" ht="15.75" x14ac:dyDescent="0.25">
      <c r="A4" s="1"/>
    </row>
    <row r="5" spans="1:22" ht="15.75" x14ac:dyDescent="0.25">
      <c r="A5" s="1" t="s">
        <v>30</v>
      </c>
    </row>
    <row r="7" spans="1:22" x14ac:dyDescent="0.2">
      <c r="A7" t="s">
        <v>10</v>
      </c>
    </row>
    <row r="8" spans="1:22" ht="15.75" x14ac:dyDescent="0.25">
      <c r="A8" s="1"/>
    </row>
    <row r="9" spans="1:22" ht="48.75" thickBot="1" x14ac:dyDescent="0.25">
      <c r="A9" s="26" t="s">
        <v>3</v>
      </c>
      <c r="B9" s="27" t="s">
        <v>2</v>
      </c>
      <c r="C9" s="28" t="s">
        <v>38</v>
      </c>
      <c r="D9" s="28" t="s">
        <v>39</v>
      </c>
      <c r="E9" s="28" t="s">
        <v>24</v>
      </c>
      <c r="F9" s="29"/>
      <c r="G9" s="28" t="s">
        <v>36</v>
      </c>
      <c r="H9" s="28" t="s">
        <v>37</v>
      </c>
      <c r="I9" s="28" t="s">
        <v>20</v>
      </c>
      <c r="J9" s="26" t="s">
        <v>19</v>
      </c>
    </row>
    <row r="10" spans="1:22" ht="15.75" x14ac:dyDescent="0.25">
      <c r="A10" s="9" t="s">
        <v>7</v>
      </c>
      <c r="B10" s="14"/>
      <c r="C10" s="13"/>
      <c r="D10" s="13"/>
      <c r="E10" s="13"/>
      <c r="F10" s="30"/>
      <c r="G10" s="13"/>
      <c r="H10" s="13"/>
      <c r="I10" s="13"/>
      <c r="J10" s="13"/>
      <c r="V10" s="3"/>
    </row>
    <row r="11" spans="1:22" x14ac:dyDescent="0.2">
      <c r="A11" s="4" t="s">
        <v>21</v>
      </c>
      <c r="B11" s="15">
        <v>43654</v>
      </c>
      <c r="C11" s="3">
        <v>485</v>
      </c>
      <c r="D11" s="3">
        <v>186</v>
      </c>
      <c r="E11" s="3">
        <f>SUM(C11,D11)</f>
        <v>671</v>
      </c>
      <c r="F11" s="11"/>
      <c r="G11" s="20">
        <f>C11/E11</f>
        <v>0.72280178837555886</v>
      </c>
      <c r="H11" s="20">
        <f>D11/E11</f>
        <v>0.27719821162444114</v>
      </c>
      <c r="I11" s="3">
        <v>9</v>
      </c>
      <c r="J11" s="6">
        <f>I11/E11</f>
        <v>1.3412816691505217E-2</v>
      </c>
    </row>
    <row r="12" spans="1:22" s="7" customFormat="1" x14ac:dyDescent="0.2">
      <c r="A12" s="4" t="s">
        <v>22</v>
      </c>
      <c r="B12" s="16">
        <v>43655</v>
      </c>
      <c r="C12" s="5">
        <v>418</v>
      </c>
      <c r="D12" s="5">
        <v>176</v>
      </c>
      <c r="E12" s="3">
        <f t="shared" ref="E12:E14" si="0">SUM(C12,D12)</f>
        <v>594</v>
      </c>
      <c r="F12" s="11"/>
      <c r="G12" s="20">
        <f t="shared" ref="G12:G13" si="1">C12/E12</f>
        <v>0.70370370370370372</v>
      </c>
      <c r="H12" s="20">
        <f>D12/E12</f>
        <v>0.29629629629629628</v>
      </c>
      <c r="I12" s="5">
        <v>4</v>
      </c>
      <c r="J12" s="6">
        <f>I12/E12</f>
        <v>6.7340067340067337E-3</v>
      </c>
    </row>
    <row r="13" spans="1:22" x14ac:dyDescent="0.2">
      <c r="A13" s="4" t="s">
        <v>4</v>
      </c>
      <c r="B13" s="15">
        <v>43656</v>
      </c>
      <c r="C13" s="3">
        <v>467</v>
      </c>
      <c r="D13" s="3">
        <v>137</v>
      </c>
      <c r="E13" s="3">
        <f t="shared" si="0"/>
        <v>604</v>
      </c>
      <c r="F13" s="11"/>
      <c r="G13" s="20">
        <f t="shared" si="1"/>
        <v>0.77317880794701987</v>
      </c>
      <c r="H13" s="20">
        <f>D13/E13</f>
        <v>0.22682119205298013</v>
      </c>
      <c r="I13" s="3">
        <v>5</v>
      </c>
      <c r="J13" s="6">
        <f>I13/E13</f>
        <v>8.2781456953642391E-3</v>
      </c>
    </row>
    <row r="14" spans="1:22" x14ac:dyDescent="0.2">
      <c r="A14" s="4" t="s">
        <v>22</v>
      </c>
      <c r="B14" s="15">
        <v>43662</v>
      </c>
      <c r="C14" s="3">
        <v>347</v>
      </c>
      <c r="D14" s="3">
        <v>156</v>
      </c>
      <c r="E14" s="3">
        <f t="shared" si="0"/>
        <v>503</v>
      </c>
      <c r="F14" s="11"/>
      <c r="G14" s="20">
        <f t="shared" ref="G14" si="2">C14/E14</f>
        <v>0.68986083499005968</v>
      </c>
      <c r="H14" s="20">
        <f>D14/E14</f>
        <v>0.31013916500994038</v>
      </c>
      <c r="I14" s="3">
        <v>5</v>
      </c>
      <c r="J14" s="6">
        <f>I14/E14</f>
        <v>9.9403578528827041E-3</v>
      </c>
    </row>
    <row r="15" spans="1:22" ht="15.75" x14ac:dyDescent="0.25">
      <c r="A15" s="10"/>
      <c r="B15" s="19" t="s">
        <v>14</v>
      </c>
      <c r="C15" s="11">
        <f>SUM(C11:C14)</f>
        <v>1717</v>
      </c>
      <c r="D15" s="11">
        <f>SUM(D11:D14)</f>
        <v>655</v>
      </c>
      <c r="E15" s="11">
        <f>SUM(E11:E14)</f>
        <v>2372</v>
      </c>
      <c r="F15" s="11"/>
      <c r="G15" s="21">
        <f t="shared" ref="G15" si="3">C15/E15</f>
        <v>0.72386172006745364</v>
      </c>
      <c r="H15" s="21">
        <f t="shared" ref="H15" si="4">D15/E15</f>
        <v>0.27613827993254636</v>
      </c>
      <c r="I15" s="11">
        <f>SUM(I11:I14)</f>
        <v>23</v>
      </c>
      <c r="J15" s="12"/>
    </row>
    <row r="16" spans="1:22" x14ac:dyDescent="0.2">
      <c r="A16" s="9" t="s">
        <v>9</v>
      </c>
      <c r="B16" s="17"/>
      <c r="F16" s="11"/>
      <c r="J16" s="6"/>
    </row>
    <row r="17" spans="1:21" x14ac:dyDescent="0.2">
      <c r="A17" s="4" t="s">
        <v>21</v>
      </c>
      <c r="B17" s="15">
        <v>43654</v>
      </c>
      <c r="C17" s="3">
        <v>836</v>
      </c>
      <c r="D17" s="3">
        <v>283</v>
      </c>
      <c r="E17" s="3">
        <f>SUM(C17,D17)</f>
        <v>1119</v>
      </c>
      <c r="F17" s="11"/>
      <c r="G17" s="20">
        <f>C17/E17</f>
        <v>0.74709562109025918</v>
      </c>
      <c r="H17" s="20">
        <f>D17/E17</f>
        <v>0.25290437890974082</v>
      </c>
      <c r="I17" s="3">
        <v>8</v>
      </c>
      <c r="J17" s="6">
        <f>I17/E17</f>
        <v>7.1492403932082215E-3</v>
      </c>
    </row>
    <row r="18" spans="1:21" s="7" customFormat="1" ht="15.75" x14ac:dyDescent="0.25">
      <c r="A18" s="4" t="s">
        <v>22</v>
      </c>
      <c r="B18" s="16">
        <v>43655</v>
      </c>
      <c r="C18" s="5">
        <v>828</v>
      </c>
      <c r="D18" s="5">
        <v>325</v>
      </c>
      <c r="E18" s="3">
        <f t="shared" ref="E18:E20" si="5">SUM(C18,D18)</f>
        <v>1153</v>
      </c>
      <c r="F18" s="11"/>
      <c r="G18" s="20">
        <f t="shared" ref="G18:G19" si="6">C18/E18</f>
        <v>0.7181266261925412</v>
      </c>
      <c r="H18" s="20">
        <f t="shared" ref="H18:H19" si="7">D18/E18</f>
        <v>0.2818733738074588</v>
      </c>
      <c r="I18" s="5">
        <v>5</v>
      </c>
      <c r="J18" s="6">
        <f>I18/E18</f>
        <v>4.3365134431916736E-3</v>
      </c>
      <c r="K18" s="8"/>
    </row>
    <row r="19" spans="1:21" x14ac:dyDescent="0.2">
      <c r="A19" s="4" t="s">
        <v>4</v>
      </c>
      <c r="B19" s="15">
        <v>43656</v>
      </c>
      <c r="C19" s="3">
        <v>796</v>
      </c>
      <c r="D19" s="3">
        <v>325</v>
      </c>
      <c r="E19" s="3">
        <f t="shared" si="5"/>
        <v>1121</v>
      </c>
      <c r="F19" s="11"/>
      <c r="G19" s="20">
        <f t="shared" si="6"/>
        <v>0.71008028545941126</v>
      </c>
      <c r="H19" s="20">
        <f t="shared" si="7"/>
        <v>0.28991971454058874</v>
      </c>
      <c r="I19" s="3">
        <v>8</v>
      </c>
      <c r="J19" s="6">
        <f>I19/E19</f>
        <v>7.1364852809991082E-3</v>
      </c>
      <c r="T19" s="7"/>
      <c r="U19" s="7"/>
    </row>
    <row r="20" spans="1:21" x14ac:dyDescent="0.2">
      <c r="A20" s="4" t="s">
        <v>22</v>
      </c>
      <c r="B20" s="15">
        <v>43662</v>
      </c>
      <c r="C20" s="3">
        <v>763</v>
      </c>
      <c r="D20" s="3">
        <v>252</v>
      </c>
      <c r="E20" s="3">
        <f t="shared" si="5"/>
        <v>1015</v>
      </c>
      <c r="F20" s="11"/>
      <c r="G20" s="20">
        <f t="shared" ref="G20" si="8">C20/E20</f>
        <v>0.75172413793103443</v>
      </c>
      <c r="H20" s="20">
        <f t="shared" ref="H20" si="9">D20/E20</f>
        <v>0.24827586206896551</v>
      </c>
      <c r="I20" s="3">
        <v>5</v>
      </c>
      <c r="J20" s="6">
        <f>I20/E20</f>
        <v>4.9261083743842365E-3</v>
      </c>
      <c r="T20" s="7"/>
      <c r="U20" s="7"/>
    </row>
    <row r="21" spans="1:21" ht="15.75" x14ac:dyDescent="0.25">
      <c r="A21" s="10"/>
      <c r="B21" s="19" t="s">
        <v>14</v>
      </c>
      <c r="C21" s="11">
        <f>SUM(C17:C20)</f>
        <v>3223</v>
      </c>
      <c r="D21" s="11">
        <f>SUM(D17:D20)</f>
        <v>1185</v>
      </c>
      <c r="E21" s="11">
        <f>SUM(E17:E20)</f>
        <v>4408</v>
      </c>
      <c r="F21" s="11"/>
      <c r="G21" s="21">
        <f t="shared" ref="G21" si="10">C21/E21</f>
        <v>0.73117059891107083</v>
      </c>
      <c r="H21" s="21">
        <f t="shared" ref="H21" si="11">D21/E21</f>
        <v>0.26882940108892922</v>
      </c>
      <c r="I21" s="11">
        <f>SUM(I17:I20)</f>
        <v>26</v>
      </c>
      <c r="J21" s="12"/>
      <c r="T21" s="7"/>
      <c r="U21" s="7"/>
    </row>
    <row r="22" spans="1:21" x14ac:dyDescent="0.2">
      <c r="A22" s="9" t="s">
        <v>8</v>
      </c>
      <c r="B22" s="17"/>
      <c r="F22" s="11"/>
      <c r="J22" s="6"/>
      <c r="T22" s="7"/>
      <c r="U22" s="7"/>
    </row>
    <row r="23" spans="1:21" x14ac:dyDescent="0.2">
      <c r="A23" s="4" t="s">
        <v>21</v>
      </c>
      <c r="B23" s="15">
        <v>43654</v>
      </c>
      <c r="C23" s="3">
        <v>641</v>
      </c>
      <c r="D23" s="3">
        <v>203</v>
      </c>
      <c r="E23" s="3">
        <f>SUM(C23,D23)</f>
        <v>844</v>
      </c>
      <c r="F23" s="11"/>
      <c r="G23" s="20">
        <f>C23/E23</f>
        <v>0.75947867298578198</v>
      </c>
      <c r="H23" s="20">
        <f>D23/E23</f>
        <v>0.24052132701421802</v>
      </c>
      <c r="I23" s="3">
        <v>9</v>
      </c>
      <c r="J23" s="6">
        <f>I23/E23</f>
        <v>1.066350710900474E-2</v>
      </c>
      <c r="T23" s="7"/>
      <c r="U23" s="7"/>
    </row>
    <row r="24" spans="1:21" s="7" customFormat="1" x14ac:dyDescent="0.2">
      <c r="A24" s="4" t="s">
        <v>22</v>
      </c>
      <c r="B24" s="16">
        <v>43655</v>
      </c>
      <c r="C24" s="5">
        <v>721</v>
      </c>
      <c r="D24" s="5">
        <v>317</v>
      </c>
      <c r="E24" s="3">
        <f t="shared" ref="E24:E27" si="12">SUM(C24,D24)</f>
        <v>1038</v>
      </c>
      <c r="F24" s="11"/>
      <c r="G24" s="20">
        <f t="shared" ref="G24:G25" si="13">C24/E24</f>
        <v>0.69460500963391136</v>
      </c>
      <c r="H24" s="20">
        <f t="shared" ref="H24:H25" si="14">D24/E24</f>
        <v>0.30539499036608864</v>
      </c>
      <c r="I24" s="5">
        <v>6</v>
      </c>
      <c r="J24" s="6">
        <f>I24/E24</f>
        <v>5.7803468208092483E-3</v>
      </c>
    </row>
    <row r="25" spans="1:21" x14ac:dyDescent="0.2">
      <c r="A25" s="4" t="s">
        <v>4</v>
      </c>
      <c r="B25" s="15">
        <v>43656</v>
      </c>
      <c r="C25" s="3">
        <v>762</v>
      </c>
      <c r="D25" s="3">
        <v>295</v>
      </c>
      <c r="E25" s="3">
        <f t="shared" si="12"/>
        <v>1057</v>
      </c>
      <c r="F25" s="11"/>
      <c r="G25" s="20">
        <f t="shared" si="13"/>
        <v>0.72090823084200573</v>
      </c>
      <c r="H25" s="20">
        <f t="shared" si="14"/>
        <v>0.27909176915799433</v>
      </c>
      <c r="I25" s="3">
        <v>4</v>
      </c>
      <c r="J25" s="6">
        <f>I25/E25</f>
        <v>3.7842951750236518E-3</v>
      </c>
      <c r="T25" s="7"/>
      <c r="U25" s="7"/>
    </row>
    <row r="26" spans="1:21" x14ac:dyDescent="0.2">
      <c r="A26" s="4" t="s">
        <v>22</v>
      </c>
      <c r="B26" s="15">
        <v>43662</v>
      </c>
      <c r="C26" s="3">
        <v>720</v>
      </c>
      <c r="D26" s="3">
        <v>218</v>
      </c>
      <c r="E26" s="3">
        <f t="shared" si="12"/>
        <v>938</v>
      </c>
      <c r="F26" s="11"/>
      <c r="G26" s="20">
        <f t="shared" ref="G26" si="15">C26/E26</f>
        <v>0.76759061833688702</v>
      </c>
      <c r="H26" s="20">
        <f t="shared" ref="H26" si="16">D26/E26</f>
        <v>0.23240938166311301</v>
      </c>
      <c r="I26" s="3">
        <v>3</v>
      </c>
      <c r="J26" s="6">
        <f>I26/E26</f>
        <v>3.1982942430703624E-3</v>
      </c>
      <c r="T26" s="7"/>
      <c r="U26" s="7"/>
    </row>
    <row r="27" spans="1:21" ht="15.75" x14ac:dyDescent="0.25">
      <c r="A27" s="10"/>
      <c r="B27" s="19" t="s">
        <v>14</v>
      </c>
      <c r="C27" s="11">
        <f>SUM(C23:C26)</f>
        <v>2844</v>
      </c>
      <c r="D27" s="11">
        <f>SUM(D23:D26)</f>
        <v>1033</v>
      </c>
      <c r="E27" s="11">
        <f t="shared" si="12"/>
        <v>3877</v>
      </c>
      <c r="F27" s="11"/>
      <c r="G27" s="21">
        <f t="shared" ref="G27" si="17">C27/E27</f>
        <v>0.73355687387155022</v>
      </c>
      <c r="H27" s="21">
        <f>D27/E27</f>
        <v>0.26644312612844984</v>
      </c>
      <c r="I27" s="11">
        <f>SUM(I23:I26)</f>
        <v>22</v>
      </c>
      <c r="J27" s="12"/>
      <c r="T27" s="7"/>
      <c r="U27" s="7"/>
    </row>
    <row r="28" spans="1:21" x14ac:dyDescent="0.2">
      <c r="T28" s="7"/>
      <c r="U28" s="7"/>
    </row>
    <row r="29" spans="1:21" ht="15.75" x14ac:dyDescent="0.25">
      <c r="A29" s="1" t="s">
        <v>11</v>
      </c>
      <c r="T29" s="7"/>
      <c r="U29" s="7"/>
    </row>
    <row r="30" spans="1:21" x14ac:dyDescent="0.2">
      <c r="A30" t="s">
        <v>42</v>
      </c>
      <c r="T30" s="7"/>
      <c r="U30" s="7"/>
    </row>
    <row r="31" spans="1:21" x14ac:dyDescent="0.2">
      <c r="A31" t="s">
        <v>29</v>
      </c>
      <c r="T31" s="7"/>
      <c r="U31" s="7"/>
    </row>
    <row r="32" spans="1:21" x14ac:dyDescent="0.2">
      <c r="A32" t="s">
        <v>32</v>
      </c>
      <c r="T32" s="7"/>
      <c r="U32" s="7"/>
    </row>
    <row r="33" spans="1:21" x14ac:dyDescent="0.2">
      <c r="T33" s="7"/>
      <c r="U33" s="7"/>
    </row>
    <row r="34" spans="1:21" ht="15.75" x14ac:dyDescent="0.25">
      <c r="A34" s="1" t="s">
        <v>13</v>
      </c>
      <c r="T34" s="7"/>
      <c r="U34" s="7"/>
    </row>
    <row r="35" spans="1:21" x14ac:dyDescent="0.2">
      <c r="A35" t="s">
        <v>27</v>
      </c>
      <c r="T35" s="7"/>
      <c r="U35" s="7"/>
    </row>
    <row r="36" spans="1:21" x14ac:dyDescent="0.2">
      <c r="T36" s="7"/>
      <c r="U36" s="7"/>
    </row>
    <row r="37" spans="1:21" ht="15.75" x14ac:dyDescent="0.25">
      <c r="A37" s="1" t="s">
        <v>44</v>
      </c>
      <c r="T37" s="7"/>
      <c r="U37" s="7"/>
    </row>
    <row r="38" spans="1:21" x14ac:dyDescent="0.2">
      <c r="A38" t="s">
        <v>45</v>
      </c>
      <c r="E38"/>
      <c r="F38"/>
      <c r="G38"/>
      <c r="H38"/>
      <c r="T38" s="7"/>
      <c r="U38" s="7"/>
    </row>
    <row r="39" spans="1:21" x14ac:dyDescent="0.2">
      <c r="T39" s="7"/>
      <c r="U39" s="7"/>
    </row>
    <row r="40" spans="1:21" ht="15.75" x14ac:dyDescent="0.25">
      <c r="A40" s="1"/>
      <c r="T40" s="7"/>
      <c r="U40" s="7"/>
    </row>
    <row r="41" spans="1:21" x14ac:dyDescent="0.2">
      <c r="T41" s="7"/>
      <c r="U41" s="7"/>
    </row>
    <row r="42" spans="1:21" x14ac:dyDescent="0.2">
      <c r="H42" s="3" t="s">
        <v>41</v>
      </c>
      <c r="T42" s="7"/>
      <c r="U42" s="7"/>
    </row>
    <row r="43" spans="1:21" x14ac:dyDescent="0.2">
      <c r="T43" s="7"/>
      <c r="U43" s="7"/>
    </row>
    <row r="44" spans="1:21" x14ac:dyDescent="0.2">
      <c r="T44" s="7"/>
      <c r="U44" s="7"/>
    </row>
    <row r="45" spans="1:21" x14ac:dyDescent="0.2">
      <c r="T45" s="7"/>
      <c r="U45" s="7"/>
    </row>
    <row r="46" spans="1:21" x14ac:dyDescent="0.2">
      <c r="T46" s="7"/>
      <c r="U46" s="7"/>
    </row>
    <row r="47" spans="1:21" x14ac:dyDescent="0.2">
      <c r="T47" s="7"/>
      <c r="U47" s="7"/>
    </row>
    <row r="48" spans="1:21" x14ac:dyDescent="0.2">
      <c r="T48" s="7"/>
      <c r="U48" s="7"/>
    </row>
    <row r="49" spans="20:21" x14ac:dyDescent="0.2">
      <c r="T49" s="7"/>
      <c r="U49" s="7"/>
    </row>
    <row r="50" spans="20:21" x14ac:dyDescent="0.2">
      <c r="T50" s="7"/>
      <c r="U50" s="7"/>
    </row>
    <row r="51" spans="20:21" x14ac:dyDescent="0.2">
      <c r="T51" s="7"/>
      <c r="U51" s="7"/>
    </row>
    <row r="52" spans="20:21" x14ac:dyDescent="0.2">
      <c r="T52" s="7"/>
      <c r="U52" s="7"/>
    </row>
    <row r="53" spans="20:21" x14ac:dyDescent="0.2">
      <c r="T53" s="7"/>
      <c r="U53" s="7"/>
    </row>
    <row r="54" spans="20:21" x14ac:dyDescent="0.2">
      <c r="T54" s="7"/>
      <c r="U54" s="7"/>
    </row>
    <row r="55" spans="20:21" x14ac:dyDescent="0.2">
      <c r="T55" s="7"/>
      <c r="U55" s="7"/>
    </row>
    <row r="56" spans="20:21" x14ac:dyDescent="0.2">
      <c r="T56" s="7"/>
      <c r="U56" s="7"/>
    </row>
    <row r="57" spans="20:21" x14ac:dyDescent="0.2">
      <c r="T57" s="7"/>
      <c r="U57" s="7"/>
    </row>
    <row r="58" spans="20:21" x14ac:dyDescent="0.2">
      <c r="T58" s="7"/>
      <c r="U58" s="7"/>
    </row>
    <row r="59" spans="20:21" x14ac:dyDescent="0.2">
      <c r="T59" s="7"/>
      <c r="U59" s="7"/>
    </row>
    <row r="94" spans="5:5" x14ac:dyDescent="0.2">
      <c r="E94"/>
    </row>
    <row r="95" spans="5:5" x14ac:dyDescent="0.2">
      <c r="E95"/>
    </row>
    <row r="96" spans="5:5" x14ac:dyDescent="0.2">
      <c r="E96"/>
    </row>
  </sheetData>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Before Installation Sep</vt:lpstr>
      <vt:lpstr>After Installation Dec</vt:lpstr>
      <vt:lpstr>After Installation Jan</vt:lpstr>
      <vt:lpstr>After Installation Jul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NZ Transport Agency</dc:creator>
  <cp:lastModifiedBy>Natalie Earl</cp:lastModifiedBy>
  <dcterms:created xsi:type="dcterms:W3CDTF">2018-09-03T21:57:29Z</dcterms:created>
  <dcterms:modified xsi:type="dcterms:W3CDTF">2019-10-28T20:14:43Z</dcterms:modified>
</cp:coreProperties>
</file>