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R:\2021\OC\"/>
    </mc:Choice>
  </mc:AlternateContent>
  <xr:revisionPtr revIDLastSave="0" documentId="8_{A36D3B57-88C9-481F-A8AA-7E2FC004902F}" xr6:coauthVersionLast="46" xr6:coauthVersionMax="46" xr10:uidLastSave="{00000000-0000-0000-0000-000000000000}"/>
  <bookViews>
    <workbookView xWindow="-110" yWindow="-110" windowWidth="22780" windowHeight="14660" activeTab="3" xr2:uid="{00000000-000D-0000-FFFF-FFFF00000000}"/>
  </bookViews>
  <sheets>
    <sheet name="Cover sheet" sheetId="5" r:id="rId1"/>
    <sheet name="Data1" sheetId="4" r:id="rId2"/>
    <sheet name="Factors" sheetId="9" r:id="rId3"/>
    <sheet name="Maps" sheetId="7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2" i="9" l="1"/>
  <c r="R43" i="4"/>
  <c r="Q43" i="4"/>
  <c r="P43" i="4"/>
  <c r="S42" i="4"/>
  <c r="S41" i="4"/>
  <c r="S40" i="4"/>
  <c r="S39" i="4"/>
  <c r="S38" i="4"/>
  <c r="S37" i="4"/>
  <c r="L37" i="4"/>
  <c r="K37" i="4"/>
  <c r="J37" i="4"/>
  <c r="F37" i="4"/>
  <c r="E37" i="4"/>
  <c r="D37" i="4"/>
  <c r="C37" i="4"/>
  <c r="S36" i="4"/>
  <c r="M36" i="4"/>
  <c r="G36" i="4"/>
  <c r="S35" i="4"/>
  <c r="M35" i="4"/>
  <c r="G35" i="4"/>
  <c r="S34" i="4"/>
  <c r="M34" i="4"/>
  <c r="G34" i="4"/>
  <c r="S33" i="4"/>
  <c r="M33" i="4"/>
  <c r="G33" i="4"/>
  <c r="S32" i="4"/>
  <c r="M32" i="4"/>
  <c r="G32" i="4"/>
  <c r="S31" i="4"/>
  <c r="M31" i="4"/>
  <c r="G31" i="4"/>
  <c r="S30" i="4"/>
  <c r="M30" i="4"/>
  <c r="G30" i="4"/>
  <c r="S29" i="4"/>
  <c r="M29" i="4"/>
  <c r="G29" i="4"/>
  <c r="S28" i="4"/>
  <c r="M28" i="4"/>
  <c r="G28" i="4"/>
  <c r="S27" i="4"/>
  <c r="M27" i="4"/>
  <c r="G27" i="4"/>
  <c r="I25" i="4"/>
  <c r="S43" i="4" l="1"/>
  <c r="M37" i="4"/>
  <c r="G37" i="4"/>
  <c r="Q22" i="4"/>
  <c r="R22" i="4"/>
  <c r="P22" i="4"/>
  <c r="S16" i="4"/>
  <c r="S17" i="4"/>
  <c r="S18" i="4"/>
  <c r="S19" i="4"/>
  <c r="S20" i="4"/>
  <c r="S21" i="4"/>
  <c r="S15" i="4"/>
  <c r="S14" i="4"/>
  <c r="S13" i="4"/>
  <c r="S12" i="4"/>
  <c r="S11" i="4"/>
  <c r="S10" i="4"/>
  <c r="S9" i="4"/>
  <c r="S8" i="4"/>
  <c r="S7" i="4"/>
  <c r="S6" i="4"/>
  <c r="S22" i="4" s="1"/>
  <c r="C22" i="9" l="1"/>
  <c r="K16" i="4" l="1"/>
  <c r="L16" i="4"/>
  <c r="J16" i="4"/>
  <c r="D16" i="4"/>
  <c r="E16" i="4"/>
  <c r="F16" i="4"/>
  <c r="C16" i="4"/>
  <c r="I4" i="4" l="1"/>
  <c r="M15" i="4" l="1"/>
  <c r="G15" i="4"/>
  <c r="G6" i="4"/>
  <c r="G7" i="4"/>
  <c r="G8" i="4"/>
  <c r="M6" i="4"/>
  <c r="M7" i="4"/>
  <c r="M8" i="4"/>
  <c r="M14" i="4" l="1"/>
  <c r="M13" i="4"/>
  <c r="M12" i="4"/>
  <c r="M11" i="4"/>
  <c r="M10" i="4"/>
  <c r="M9" i="4"/>
  <c r="M16" i="4" s="1"/>
  <c r="G14" i="4" l="1"/>
  <c r="G10" i="4" l="1"/>
  <c r="G11" i="4"/>
  <c r="G12" i="4"/>
  <c r="G13" i="4"/>
  <c r="G9" i="4"/>
  <c r="G16" i="4" l="1"/>
</calcChain>
</file>

<file path=xl/sharedStrings.xml><?xml version="1.0" encoding="utf-8"?>
<sst xmlns="http://schemas.openxmlformats.org/spreadsheetml/2006/main" count="155" uniqueCount="87">
  <si>
    <t>Total</t>
  </si>
  <si>
    <t>Request:</t>
  </si>
  <si>
    <t>Report produced by:</t>
  </si>
  <si>
    <t>Source database:</t>
  </si>
  <si>
    <t>Peer reviewed by:</t>
  </si>
  <si>
    <t xml:space="preserve">For further information, please contact </t>
  </si>
  <si>
    <t>StatisticalAnalysis@nzta.govt.nz</t>
  </si>
  <si>
    <t>Crash factor</t>
  </si>
  <si>
    <t>Alcohol</t>
  </si>
  <si>
    <t>Disabled, old age or illness</t>
  </si>
  <si>
    <t>Failed to give way or stop</t>
  </si>
  <si>
    <t>Fatigue</t>
  </si>
  <si>
    <t>Incorrect lanes or position</t>
  </si>
  <si>
    <t>Miscellaneous factors</t>
  </si>
  <si>
    <t>Overtaking</t>
  </si>
  <si>
    <t>Pedestrian factors</t>
  </si>
  <si>
    <t>Poor handling</t>
  </si>
  <si>
    <t>Poor judgement</t>
  </si>
  <si>
    <t>Poor observation</t>
  </si>
  <si>
    <t>Position on Road</t>
  </si>
  <si>
    <t>Road factors</t>
  </si>
  <si>
    <t>Travel Speed</t>
  </si>
  <si>
    <t>Vehicle factors</t>
  </si>
  <si>
    <t>Weather</t>
  </si>
  <si>
    <t>Factors are counted once against a crash - i.e. two fatigued drivers count as one fatigue crash factor.</t>
  </si>
  <si>
    <t>Because a crash may have multiple factors there will be more total factors than crashes resulting in factors totalling more than 100% of all crashes</t>
  </si>
  <si>
    <t>Count</t>
  </si>
  <si>
    <t>The number in the circle is the number of crashes on that section of highway.</t>
  </si>
  <si>
    <t>This information must be read in conjunction with the Caveats on the first page of this spreadsheet</t>
  </si>
  <si>
    <t>Clarification:</t>
  </si>
  <si>
    <t>Total crashes</t>
  </si>
  <si>
    <t>TOTAL factors</t>
  </si>
  <si>
    <t xml:space="preserve">CAS will group crashes that are near each other depending on the zoom level of the map. </t>
  </si>
  <si>
    <t>This should not be interpreted as where crash hotspots are.</t>
  </si>
  <si>
    <t>The colours around the circle show the proportion of crashes of different severities - see legend to the right of this diagram.</t>
  </si>
  <si>
    <t>Where there are individual crashes that are not grouped, they show as single pin - see legend to the right of this diagram.</t>
  </si>
  <si>
    <t>Total injuries</t>
  </si>
  <si>
    <t>2020*</t>
  </si>
  <si>
    <t>Report Date:</t>
  </si>
  <si>
    <t>Data extract date:</t>
  </si>
  <si>
    <t>Year</t>
  </si>
  <si>
    <t>Fatal crashes</t>
  </si>
  <si>
    <t>Non-injury crashes</t>
  </si>
  <si>
    <t>Deaths</t>
  </si>
  <si>
    <t>Serious injuries</t>
  </si>
  <si>
    <t>Minor injuries</t>
  </si>
  <si>
    <t>CAS</t>
  </si>
  <si>
    <t>Paul Phipps (Data Services)</t>
  </si>
  <si>
    <t>Serious injury crashes</t>
  </si>
  <si>
    <t>Minor injury crashes</t>
  </si>
  <si>
    <t xml:space="preserve">I would appreciate information on the alleged 700 odd number of Christchurch road deaths between Tai Tapu and Little River, broken down into Age groups, nature of incident ie. Boy/girl racer activity, criminal avoidance, or just poor driving... Further, have these statistics changed since our Lock down for COVID19?). </t>
  </si>
  <si>
    <t>Crashes on SH 73/75 Christchurch to Akaroa</t>
  </si>
  <si>
    <t>Age group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</si>
  <si>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</si>
  <si>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</si>
  <si>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</si>
  <si>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</si>
  <si>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</si>
  <si>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</si>
  <si>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</si>
  <si>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</si>
  <si>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</si>
  <si>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</si>
  <si>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</si>
  <si>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</si>
  <si>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</si>
  <si>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10-14</t>
  </si>
  <si>
    <t>80+</t>
  </si>
  <si>
    <t>Unknown age</t>
  </si>
  <si>
    <t>Peter McGinty (Data Services)</t>
  </si>
  <si>
    <t>Map of 2011-2020 crashes on SH 73/75 Christchurch to Akaroa</t>
  </si>
  <si>
    <t>[On SH 73/75, 2011-2020]</t>
  </si>
  <si>
    <t>The request is asking for details on the 700+ crashes that have occurred in Christchurch which are prompting a speed review as mentioned in this link:</t>
  </si>
  <si>
    <t>https://nzta.govt.nz/projects/sh73-sh75-christchurch-to-akaroa-and-sh74-lyttelton-speed-review/</t>
  </si>
  <si>
    <t>Injuries from 2011-2020 crashes on SH 73/75 Christchurch to Akaroa by age group</t>
  </si>
  <si>
    <t>* 2020 data is incomplete and is current from CAS as at 22/11/2021</t>
  </si>
  <si>
    <t>Crashes on SH 75 Tai Tapu to Little River</t>
  </si>
  <si>
    <t>Injuries from 2011-2020 crashes on SH 75 Tai Tapu to Little River by age group</t>
  </si>
  <si>
    <t>Factors contributing to 2011-2020 crashes on SH 75 Tai Tapu to Little River</t>
  </si>
  <si>
    <t>Factors contributing to 2011-2020 crashes on SH 73/75 Christchurch to Akaroa</t>
  </si>
  <si>
    <t>CAS does not have a "boy racer" category. However, under "Showing off", which includes Racing, Playing chicken, Wheelspins, Intimidating driving, etc, there are 3 crashes recorded on the SH 73/75 route and none on the SH 75 Tai Tapu to Little RIver section..</t>
  </si>
  <si>
    <t>These 3 are included in the 'Travel Speed' category above.</t>
  </si>
  <si>
    <t>These are included in the 'Miscellaneous factors' category above.</t>
  </si>
  <si>
    <t>There were 2 crashes with the 'Evading enforcement' contributing factor on the SH 73/75 route and none on the SH 75 Tai Tapu to Little River section.</t>
  </si>
  <si>
    <t>Map of 2011-2020 crashes on SH 75 Tai Tapu to Little River</t>
  </si>
  <si>
    <t>Count is the number of crashes where that factor was a contributing factor to the crash.</t>
  </si>
  <si>
    <t>OIA-9034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</si>
</sst>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.5"/>
      <color theme="1"/>
      <name val="Calibri"/>
      <family val="2"/>
    </font>
    <font>
      <sz val="10"/>
      <name val="Arial"/>
      <family val="2"/>
    </font>
    <font>
      <sz val="10"/>
      <color theme="1"/>
      <name val="Lucida Sans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20"/>
      <color theme="3"/>
      <name val="Arial"/>
      <family val="2"/>
    </font>
    <font>
      <b/>
      <sz val="10"/>
      <color theme="1"/>
      <name val="Arial"/>
      <family val="2"/>
    </font>
    <font>
      <i/>
      <u/>
      <sz val="10"/>
      <color theme="10"/>
      <name val="Arial"/>
      <family val="2"/>
    </font>
    <font>
      <u/>
      <sz val="10"/>
      <color theme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9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5" applyNumberFormat="0" applyAlignment="0" applyProtection="0"/>
    <xf numFmtId="0" fontId="17" fillId="7" borderId="6" applyNumberFormat="0" applyAlignment="0" applyProtection="0"/>
    <xf numFmtId="0" fontId="18" fillId="7" borderId="5" applyNumberFormat="0" applyAlignment="0" applyProtection="0"/>
    <xf numFmtId="0" fontId="19" fillId="0" borderId="7" applyNumberFormat="0" applyFill="0" applyAlignment="0" applyProtection="0"/>
    <xf numFmtId="0" fontId="20" fillId="8" borderId="8" applyNumberFormat="0" applyAlignment="0" applyProtection="0"/>
    <xf numFmtId="0" fontId="21" fillId="0" borderId="0" applyNumberFormat="0" applyFill="0" applyBorder="0" applyAlignment="0" applyProtection="0"/>
    <xf numFmtId="0" fontId="8" fillId="9" borderId="9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</cellStyleXfs>
  <cellXfs count="36">
    <xf numFmtId="0" fontId="0" fillId="0" borderId="0" xfId="0"/>
    <xf numFmtId="0" fontId="26" fillId="2" borderId="1" xfId="0" applyNumberFormat="1" applyFont="1" applyFill="1" applyBorder="1" applyAlignment="1" applyProtection="1">
      <alignment horizontal="center" vertical="center" wrapText="1"/>
    </xf>
    <xf numFmtId="0" fontId="26" fillId="35" borderId="1" xfId="0" applyNumberFormat="1" applyFont="1" applyFill="1" applyBorder="1" applyAlignment="1" applyProtection="1">
      <alignment horizontal="center" vertical="center" wrapText="1"/>
    </xf>
    <xf numFmtId="0" fontId="5" fillId="0" borderId="1" xfId="4" applyNumberFormat="1" applyFont="1" applyFill="1" applyBorder="1" applyAlignment="1" applyProtection="1">
      <alignment horizontal="center" vertical="center" wrapText="1"/>
    </xf>
    <xf numFmtId="0" fontId="5" fillId="0" borderId="0" xfId="3" applyFont="1" applyFill="1" applyBorder="1" applyAlignment="1">
      <alignment horizontal="left" vertical="center"/>
    </xf>
    <xf numFmtId="0" fontId="27" fillId="0" borderId="0" xfId="3" applyFont="1"/>
    <xf numFmtId="0" fontId="28" fillId="0" borderId="0" xfId="3" applyFont="1"/>
    <xf numFmtId="0" fontId="28" fillId="0" borderId="0" xfId="0" applyFont="1" applyAlignment="1">
      <alignment horizontal="left" vertical="center" indent="2"/>
    </xf>
    <xf numFmtId="0" fontId="26" fillId="34" borderId="0" xfId="0" applyFont="1" applyFill="1" applyBorder="1" applyAlignment="1">
      <alignment horizontal="left" vertical="center"/>
    </xf>
    <xf numFmtId="0" fontId="29" fillId="0" borderId="0" xfId="3" applyFont="1"/>
    <xf numFmtId="0" fontId="30" fillId="0" borderId="0" xfId="0" applyFont="1"/>
    <xf numFmtId="0" fontId="31" fillId="0" borderId="0" xfId="3" applyFont="1"/>
    <xf numFmtId="0" fontId="32" fillId="0" borderId="0" xfId="3" applyFont="1"/>
    <xf numFmtId="0" fontId="32" fillId="0" borderId="0" xfId="3" applyFont="1" applyAlignment="1">
      <alignment vertical="top"/>
    </xf>
    <xf numFmtId="0" fontId="33" fillId="0" borderId="0" xfId="46" applyFont="1"/>
    <xf numFmtId="3" fontId="26" fillId="35" borderId="1" xfId="0" applyNumberFormat="1" applyFont="1" applyFill="1" applyBorder="1" applyAlignment="1" applyProtection="1">
      <alignment horizontal="center" vertical="center" wrapText="1"/>
    </xf>
    <xf numFmtId="0" fontId="2" fillId="0" borderId="0" xfId="3" applyFont="1"/>
    <xf numFmtId="0" fontId="1" fillId="0" borderId="0" xfId="3" applyFont="1"/>
    <xf numFmtId="3" fontId="5" fillId="0" borderId="1" xfId="4" applyNumberFormat="1" applyFont="1" applyFill="1" applyBorder="1" applyAlignment="1" applyProtection="1">
      <alignment horizontal="center" vertical="center" wrapText="1"/>
    </xf>
    <xf numFmtId="14" fontId="3" fillId="0" borderId="0" xfId="3" applyNumberFormat="1" applyFont="1"/>
    <xf numFmtId="0" fontId="0" fillId="0" borderId="0" xfId="3" applyFont="1"/>
    <xf numFmtId="0" fontId="26" fillId="2" borderId="1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5" fillId="0" borderId="1" xfId="4" applyFont="1" applyBorder="1" applyAlignment="1">
      <alignment horizontal="left" vertical="center" wrapText="1"/>
    </xf>
    <xf numFmtId="3" fontId="5" fillId="0" borderId="1" xfId="4" applyNumberFormat="1" applyFont="1" applyBorder="1" applyAlignment="1">
      <alignment horizontal="center" vertical="center" wrapText="1"/>
    </xf>
    <xf numFmtId="0" fontId="26" fillId="35" borderId="1" xfId="0" applyFont="1" applyFill="1" applyBorder="1" applyAlignment="1">
      <alignment horizontal="left" vertical="center" wrapText="1"/>
    </xf>
    <xf numFmtId="3" fontId="26" fillId="35" borderId="1" xfId="0" applyNumberFormat="1" applyFont="1" applyFill="1" applyBorder="1" applyAlignment="1">
      <alignment horizontal="center" vertical="center" wrapText="1"/>
    </xf>
    <xf numFmtId="0" fontId="5" fillId="0" borderId="0" xfId="3" applyFont="1" applyAlignment="1">
      <alignment horizontal="left" vertical="center"/>
    </xf>
    <xf numFmtId="0" fontId="27" fillId="0" borderId="0" xfId="2" applyFont="1" applyAlignment="1">
      <alignment horizontal="left"/>
    </xf>
    <xf numFmtId="0" fontId="0" fillId="0" borderId="0" xfId="3" applyFont="1" applyAlignment="1">
      <alignment wrapText="1"/>
    </xf>
    <xf numFmtId="0" fontId="0" fillId="0" borderId="0" xfId="0" applyAlignment="1">
      <alignment wrapText="1"/>
    </xf>
    <xf numFmtId="0" fontId="34" fillId="0" borderId="0" xfId="47" applyAlignment="1">
      <alignment wrapText="1"/>
    </xf>
    <xf numFmtId="0" fontId="26" fillId="34" borderId="11" xfId="0" applyFont="1" applyFill="1" applyBorder="1" applyAlignment="1">
      <alignment horizontal="left" vertical="center" wrapText="1"/>
    </xf>
    <xf numFmtId="0" fontId="28" fillId="0" borderId="12" xfId="0" applyFont="1" applyBorder="1" applyAlignment="1">
      <alignment horizontal="left" wrapText="1"/>
    </xf>
    <xf numFmtId="0" fontId="28" fillId="0" borderId="13" xfId="0" applyFont="1" applyBorder="1" applyAlignment="1">
      <alignment horizontal="left" wrapText="1"/>
    </xf>
    <xf numFmtId="0" fontId="1" fillId="0" borderId="13" xfId="0" applyFont="1" applyBorder="1" applyAlignment="1">
      <alignment horizontal="left" wrapText="1"/>
    </xf>
  </cellXfs>
  <cellStyles count="48">
    <cellStyle name="20% - Accent1" xfId="23" builtinId="30" customBuiltin="1"/>
    <cellStyle name="20% - Accent2" xfId="27" builtinId="34" customBuiltin="1"/>
    <cellStyle name="20% - Accent3" xfId="31" builtinId="38" customBuiltin="1"/>
    <cellStyle name="20% - Accent4" xfId="35" builtinId="42" customBuiltin="1"/>
    <cellStyle name="20% - Accent5" xfId="39" builtinId="46" customBuiltin="1"/>
    <cellStyle name="20% - Accent6" xfId="43" builtinId="50" customBuiltin="1"/>
    <cellStyle name="40% - Accent1" xfId="24" builtinId="31" customBuiltin="1"/>
    <cellStyle name="40% - Accent2" xfId="28" builtinId="35" customBuiltin="1"/>
    <cellStyle name="40% - Accent3" xfId="32" builtinId="39" customBuiltin="1"/>
    <cellStyle name="40% - Accent4" xfId="36" builtinId="43" customBuiltin="1"/>
    <cellStyle name="40% - Accent5" xfId="40" builtinId="47" customBuiltin="1"/>
    <cellStyle name="40% - Accent6" xfId="44" builtinId="51" customBuiltin="1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Explanatory Text" xfId="20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Hyperlink" xfId="47" builtinId="8"/>
    <cellStyle name="Hyperlink 2" xfId="46" xr:uid="{5E3EE429-3E72-4314-9193-79F3B14F877A}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 customBuiltin="1"/>
    <cellStyle name="Normal 2" xfId="2" xr:uid="{00000000-0005-0000-0000-000025000000}"/>
    <cellStyle name="Normal 3" xfId="3" xr:uid="{00000000-0005-0000-0000-000026000000}"/>
    <cellStyle name="Normal 4" xfId="1" xr:uid="{00000000-0005-0000-0000-000027000000}"/>
    <cellStyle name="Normal 5" xfId="4" xr:uid="{00000000-0005-0000-0000-000028000000}"/>
    <cellStyle name="Note" xfId="19" builtinId="10" customBuiltin="1"/>
    <cellStyle name="Output" xfId="14" builtinId="21" customBuiltin="1"/>
    <cellStyle name="Title" xfId="5" builtinId="15" customBuiltin="1"/>
    <cellStyle name="Total" xfId="21" builtinId="25" customBuiltin="1"/>
    <cellStyle name="Warning Text" xfId="18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190499</xdr:rowOff>
    </xdr:from>
    <xdr:to>
      <xdr:col>16</xdr:col>
      <xdr:colOff>95250</xdr:colOff>
      <xdr:row>29</xdr:row>
      <xdr:rowOff>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59ACADF-866E-4B77-B193-9D082116F4D1}"/>
            </a:ext>
          </a:extLst>
        </xdr:cNvPr>
        <xdr:cNvSpPr txBox="1"/>
      </xdr:nvSpPr>
      <xdr:spPr>
        <a:xfrm>
          <a:off x="609600" y="3686174"/>
          <a:ext cx="10287000" cy="2667002"/>
        </a:xfrm>
        <a:prstGeom prst="rect">
          <a:avLst/>
        </a:prstGeom>
        <a:solidFill>
          <a:schemeClr val="bg1">
            <a:lumMod val="95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NZ" sz="1000" b="0" u="sng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NZ" sz="1000" b="1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Please note</a:t>
          </a:r>
          <a:r>
            <a:rPr lang="en-NZ" sz="1000" b="1" u="sng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the following concerning the data contained in this spreadsheet:</a:t>
          </a:r>
        </a:p>
        <a:p>
          <a:endParaRPr lang="en-NZ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NZ" sz="10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data is provided from the road traffic crash database; Crash Analysis System (CAS) version 2.2.0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AU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Waka Kotahi NZ Transport Agency </a:t>
          </a:r>
          <a:r>
            <a:rPr lang="en-NZ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maintains</a:t>
          </a:r>
          <a:r>
            <a:rPr lang="en-AU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the Crash Analysis System which is updated once a Traffic Crash Report (TCR) is received from NZ Police sometime after the crash.</a:t>
          </a:r>
          <a:endParaRPr lang="en-NZ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171450" lvl="0" indent="-171450">
            <a:buFont typeface="Arial" panose="020B0604020202020204" pitchFamily="34" charset="0"/>
            <a:buChar char="•"/>
          </a:pPr>
          <a:r>
            <a:rPr lang="en-NZ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is for all crashes for the years 2011 to 2020 as recorded in CAS to date - 22/11/2021.</a:t>
          </a:r>
        </a:p>
        <a:p>
          <a:pPr marL="171450" lvl="0" indent="-171450">
            <a:buFont typeface="Arial" panose="020B0604020202020204" pitchFamily="34" charset="0"/>
            <a:buChar char="•"/>
          </a:pPr>
          <a:r>
            <a:rPr lang="en-NZ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is limited to crashes on the SH 73/75 Christchurch (Blenheim</a:t>
          </a:r>
          <a:r>
            <a:rPr lang="en-NZ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Road) </a:t>
          </a:r>
          <a:r>
            <a:rPr lang="en-NZ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to Akaroa</a:t>
          </a:r>
          <a:r>
            <a:rPr lang="en-NZ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route as defined by the Speed Management team.</a:t>
          </a:r>
          <a:endParaRPr lang="en-NZ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 crash, to be recorded in CAS must have occurred on a road. The CAS definition of a road is any street, motorway or beach, or a place to which the public have access with a motor vehicle, whether as of right or not e.g. a public car park.</a:t>
          </a:r>
          <a:endParaRPr lang="en-NZ" sz="1000" b="0" i="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71450" marR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Due to the police reporting time frame and subsequent data processing there is a lag from the time of a crash to full and correct crash records within CAS.</a:t>
          </a:r>
        </a:p>
        <a:p>
          <a:pPr marL="171450" marR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Due to the nature of non-fatal crashes it is believed that these are under-reported, with the level of under-reporting decreasing with the severity of the crash.</a:t>
          </a:r>
        </a:p>
        <a:p>
          <a:pPr marL="171450" marR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The cause of a crash cannot necessarily be attributed to any one factor (eg fatigue) as a crash may have multiple factors.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Crash severity is the severity of the worst injury in the crash. There may be more than one injury in a crash, so the crash and injury tables may have different numbers.</a:t>
          </a:r>
          <a:endParaRPr lang="en-NZ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171450" marR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Due to the Covid-19 pandemic, NZ had a 4-level Alert system in place starting from 21 March 2020. The amount of traffic on the roads during level 4 lockdown (25 March to 27 April) was greatly reduced, which consequently reduced the number of road crashes, so data from this time will not align with previous trends.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>
              <a:effectLst/>
              <a:latin typeface="Arial" panose="020B0604020202020204" pitchFamily="34" charset="0"/>
              <a:cs typeface="Arial" panose="020B0604020202020204" pitchFamily="34" charset="0"/>
            </a:rPr>
            <a:t>2020 data is incomplete.</a:t>
          </a:r>
        </a:p>
        <a:p>
          <a:pPr marL="628650" marR="0" lvl="1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lang="en-NZ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en-NZ">
            <a:effectLst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437532</xdr:colOff>
      <xdr:row>1</xdr:row>
      <xdr:rowOff>9525</xdr:rowOff>
    </xdr:to>
    <xdr:pic>
      <xdr:nvPicPr>
        <xdr:cNvPr id="7" name="Picture 6" descr="Waka Kotahi logo">
          <a:extLst>
            <a:ext uri="{FF2B5EF4-FFF2-40B4-BE49-F238E27FC236}">
              <a16:creationId xmlns:a16="http://schemas.microsoft.com/office/drawing/2014/main" id="{DE2F01BF-4A0E-45AB-9A9B-67A8F42E6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23507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333375</xdr:colOff>
      <xdr:row>10</xdr:row>
      <xdr:rowOff>85725</xdr:rowOff>
    </xdr:from>
    <xdr:to>
      <xdr:col>19</xdr:col>
      <xdr:colOff>561975</xdr:colOff>
      <xdr:row>18</xdr:row>
      <xdr:rowOff>38101</xdr:rowOff>
    </xdr:to>
    <xdr:pic>
      <xdr:nvPicPr>
        <xdr:cNvPr id="2" name="Picture 25" descr="image001">
          <a:extLst>
            <a:ext uri="{FF2B5EF4-FFF2-40B4-BE49-F238E27FC236}">
              <a16:creationId xmlns:a16="http://schemas.microsoft.com/office/drawing/2014/main" id="{C6D64FD8-FFA6-4ECF-BB64-1C7512A53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975" y="1704975"/>
          <a:ext cx="2057400" cy="1247776"/>
        </a:xfrm>
        <a:prstGeom prst="rect">
          <a:avLst/>
        </a:prstGeom>
        <a:solidFill>
          <a:schemeClr val="bg1"/>
        </a:solidFill>
        <a:ln>
          <a:noFill/>
        </a:ln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11</xdr:col>
      <xdr:colOff>561143</xdr:colOff>
      <xdr:row>102</xdr:row>
      <xdr:rowOff>142129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6FD902-FE9B-45D2-952A-4A76EE48A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1010900"/>
          <a:ext cx="6657143" cy="59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16</xdr:col>
      <xdr:colOff>27428</xdr:colOff>
      <xdr:row>61</xdr:row>
      <xdr:rowOff>18036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0DBD7C7-77D5-4C30-9A85-2A271F1DA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781175"/>
          <a:ext cx="9171428" cy="81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nzta.govt.nz/projects/sh73-sh75-christchurch-to-akaroa-and-sh74-lyttelton-speed-review/" TargetMode="External"/><Relationship Id="rId1" Type="http://schemas.openxmlformats.org/officeDocument/2006/relationships/hyperlink" Target="mailto:StatisticalAnalysis@nzta.govt.nz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4B56C-D12F-40C1-910F-E047FC7BAA67}">
  <dimension ref="B1:P32"/>
  <sheetViews>
    <sheetView showGridLines="0" topLeftCell="A55" zoomScaleNormal="100" workbookViewId="0">
      <selection activeCell="F13" sqref="F13"/>
    </sheetView>
  </sheetViews>
  <sheetFormatPr defaultColWidth="9.1796875" defaultRowHeight="15.5" x14ac:dyDescent="0.35"/>
  <cols>
    <col min="1" max="1" width="9.1796875" style="9"/>
    <col min="2" max="2" width="22.1796875" style="9" customWidth="1"/>
    <col min="3" max="3" width="11.81640625" style="9" customWidth="1"/>
    <col min="4" max="16384" width="9.1796875" style="9"/>
  </cols>
  <sheetData>
    <row r="1" spans="2:16" ht="50.25" customHeight="1" x14ac:dyDescent="0.35">
      <c r="E1" s="10"/>
    </row>
    <row r="3" spans="2:16" ht="25" x14ac:dyDescent="0.5">
      <c r="B3" s="11" t="s">
        <v>86</v>
      </c>
    </row>
    <row r="5" spans="2:16" s="6" customFormat="1" ht="13" x14ac:dyDescent="0.3">
      <c r="B5" s="12" t="s">
        <v>38</v>
      </c>
      <c r="C5" s="19">
        <v>44522</v>
      </c>
    </row>
    <row r="6" spans="2:16" s="6" customFormat="1" ht="13" x14ac:dyDescent="0.3">
      <c r="B6" s="12" t="s">
        <v>39</v>
      </c>
      <c r="C6" s="19">
        <v>44522</v>
      </c>
    </row>
    <row r="7" spans="2:16" s="6" customFormat="1" ht="39" customHeight="1" x14ac:dyDescent="0.25">
      <c r="B7" s="13" t="s">
        <v>1</v>
      </c>
      <c r="C7" s="29" t="s">
        <v>50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</row>
    <row r="8" spans="2:16" s="6" customFormat="1" ht="13" x14ac:dyDescent="0.25">
      <c r="B8" s="13" t="s">
        <v>29</v>
      </c>
      <c r="C8" s="29" t="s">
        <v>72</v>
      </c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</row>
    <row r="9" spans="2:16" s="6" customFormat="1" ht="13" x14ac:dyDescent="0.25">
      <c r="B9" s="13"/>
      <c r="C9" s="31" t="s">
        <v>73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</row>
    <row r="10" spans="2:16" s="6" customFormat="1" ht="13" x14ac:dyDescent="0.25">
      <c r="B10" s="13"/>
      <c r="C10" s="29" t="s">
        <v>71</v>
      </c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</row>
    <row r="11" spans="2:16" s="6" customFormat="1" ht="13" x14ac:dyDescent="0.3">
      <c r="B11" s="12" t="s">
        <v>3</v>
      </c>
      <c r="C11" s="16" t="s">
        <v>46</v>
      </c>
    </row>
    <row r="12" spans="2:16" s="6" customFormat="1" ht="13" x14ac:dyDescent="0.3">
      <c r="B12" s="12" t="s">
        <v>2</v>
      </c>
      <c r="C12" s="17" t="s">
        <v>47</v>
      </c>
    </row>
    <row r="13" spans="2:16" s="6" customFormat="1" ht="13" x14ac:dyDescent="0.3">
      <c r="B13" s="12" t="s">
        <v>4</v>
      </c>
      <c r="C13" s="20" t="s">
        <v>69</v>
      </c>
    </row>
    <row r="14" spans="2:16" x14ac:dyDescent="0.35">
      <c r="B14" s="6"/>
      <c r="C14" s="6"/>
    </row>
    <row r="32" spans="2:4" x14ac:dyDescent="0.35">
      <c r="B32" s="28" t="s">
        <v>5</v>
      </c>
      <c r="C32" s="28"/>
      <c r="D32" s="14" t="s">
        <v>6</v>
      </c>
    </row>
  </sheetData>
  <mergeCells count="5">
    <mergeCell ref="B32:C32"/>
    <mergeCell ref="C7:P7"/>
    <mergeCell ref="C8:P8"/>
    <mergeCell ref="C9:P9"/>
    <mergeCell ref="C10:P10"/>
  </mergeCells>
  <hyperlinks>
    <hyperlink ref="D32" r:id="rId1" xr:uid="{A84E09C7-461F-4DE4-A2C7-9B9D8A183BF4}"/>
    <hyperlink ref="C9" r:id="rId2" xr:uid="{001A3766-9393-4FAE-B04A-19C2A935E1AE}"/>
  </hyperlinks>
  <pageMargins left="0.7" right="0.7" top="0.75" bottom="0.75" header="0.3" footer="0.3"/>
  <pageSetup orientation="portrait" r:id="rId3"/>
  <headerFooter>
    <oddHeader>&amp;L&amp;16&amp;F&amp;R&amp;G</oddHeader>
  </headerFooter>
  <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S43"/>
  <sheetViews>
    <sheetView showGridLines="0" topLeftCell="A34" zoomScaleNormal="100" workbookViewId="0"/>
  </sheetViews>
  <sheetFormatPr defaultColWidth="9.1796875" defaultRowHeight="12.5" x14ac:dyDescent="0.25"/>
  <cols>
    <col min="1" max="1" width="9.1796875" style="6"/>
    <col min="2" max="2" width="14.453125" style="6" customWidth="1"/>
    <col min="3" max="3" width="13.7265625" style="6" customWidth="1"/>
    <col min="4" max="6" width="16.453125" style="6" customWidth="1"/>
    <col min="7" max="7" width="11.81640625" style="6" customWidth="1"/>
    <col min="8" max="8" width="9.1796875" style="6"/>
    <col min="9" max="9" width="12.1796875" style="6" customWidth="1"/>
    <col min="10" max="10" width="11.81640625" style="6" customWidth="1"/>
    <col min="11" max="11" width="14.81640625" style="6" customWidth="1"/>
    <col min="12" max="12" width="13.7265625" style="6" customWidth="1"/>
    <col min="13" max="13" width="10.54296875" style="6" customWidth="1"/>
    <col min="14" max="14" width="9.1796875" style="6"/>
    <col min="15" max="15" width="12.453125" style="6" customWidth="1"/>
    <col min="16" max="16" width="11.1796875" style="6" customWidth="1"/>
    <col min="17" max="17" width="15.26953125" style="6" customWidth="1"/>
    <col min="18" max="18" width="13.54296875" style="6" bestFit="1" customWidth="1"/>
    <col min="19" max="19" width="13.1796875" style="6" customWidth="1"/>
    <col min="20" max="16384" width="9.1796875" style="6"/>
  </cols>
  <sheetData>
    <row r="2" spans="2:19" ht="13" x14ac:dyDescent="0.3">
      <c r="B2" s="5" t="s">
        <v>28</v>
      </c>
    </row>
    <row r="4" spans="2:19" ht="27" customHeight="1" x14ac:dyDescent="0.25">
      <c r="B4" s="32" t="s">
        <v>51</v>
      </c>
      <c r="C4" s="33"/>
      <c r="D4" s="33"/>
      <c r="E4" s="33"/>
      <c r="F4" s="33"/>
      <c r="G4" s="34"/>
      <c r="I4" s="32" t="str">
        <f>"Injuries from c" &amp; MID(B4,2,LEN(B4)-1)</f>
        <v>Injuries from crashes on SH 73/75 Christchurch to Akaroa</v>
      </c>
      <c r="J4" s="33"/>
      <c r="K4" s="33"/>
      <c r="L4" s="33"/>
      <c r="M4" s="34"/>
      <c r="O4" s="32" t="s">
        <v>74</v>
      </c>
      <c r="P4" s="33"/>
      <c r="Q4" s="33"/>
      <c r="R4" s="33"/>
      <c r="S4" s="34"/>
    </row>
    <row r="5" spans="2:19" ht="26" x14ac:dyDescent="0.25">
      <c r="B5" s="1" t="s">
        <v>40</v>
      </c>
      <c r="C5" s="1" t="s">
        <v>41</v>
      </c>
      <c r="D5" s="1" t="s">
        <v>48</v>
      </c>
      <c r="E5" s="1" t="s">
        <v>49</v>
      </c>
      <c r="F5" s="1" t="s">
        <v>42</v>
      </c>
      <c r="G5" s="2" t="s">
        <v>30</v>
      </c>
      <c r="I5" s="1" t="s">
        <v>40</v>
      </c>
      <c r="J5" s="1" t="s">
        <v>43</v>
      </c>
      <c r="K5" s="1" t="s">
        <v>44</v>
      </c>
      <c r="L5" s="1" t="s">
        <v>45</v>
      </c>
      <c r="M5" s="2" t="s">
        <v>36</v>
      </c>
      <c r="O5" s="1" t="s">
        <v>52</v>
      </c>
      <c r="P5" s="1" t="s">
        <v>43</v>
      </c>
      <c r="Q5" s="1" t="s">
        <v>44</v>
      </c>
      <c r="R5" s="1" t="s">
        <v>45</v>
      </c>
      <c r="S5" s="2" t="s">
        <v>36</v>
      </c>
    </row>
    <row r="6" spans="2:19" ht="13" x14ac:dyDescent="0.25">
      <c r="B6" s="3">
        <v>2011</v>
      </c>
      <c r="C6" s="18">
        <v>1</v>
      </c>
      <c r="D6" s="18">
        <v>5</v>
      </c>
      <c r="E6" s="18">
        <v>23</v>
      </c>
      <c r="F6" s="18">
        <v>33</v>
      </c>
      <c r="G6" s="15">
        <f t="shared" ref="G6:G8" si="0">SUM(C6:F6)</f>
        <v>62</v>
      </c>
      <c r="I6" s="3">
        <v>2011</v>
      </c>
      <c r="J6" s="18">
        <v>1</v>
      </c>
      <c r="K6" s="18">
        <v>6</v>
      </c>
      <c r="L6" s="18">
        <v>34</v>
      </c>
      <c r="M6" s="15">
        <f t="shared" ref="M6:M8" si="1">SUM(J6:L6)</f>
        <v>41</v>
      </c>
      <c r="O6" s="3" t="s">
        <v>66</v>
      </c>
      <c r="P6" s="18"/>
      <c r="Q6" s="18"/>
      <c r="R6" s="18">
        <v>6</v>
      </c>
      <c r="S6" s="15">
        <f t="shared" ref="S6:S21" si="2">SUM(P6:R6)</f>
        <v>6</v>
      </c>
    </row>
    <row r="7" spans="2:19" ht="13" x14ac:dyDescent="0.25">
      <c r="B7" s="3">
        <v>2012</v>
      </c>
      <c r="C7" s="18">
        <v>1</v>
      </c>
      <c r="D7" s="18">
        <v>9</v>
      </c>
      <c r="E7" s="18">
        <v>22</v>
      </c>
      <c r="F7" s="18">
        <v>40</v>
      </c>
      <c r="G7" s="15">
        <f t="shared" si="0"/>
        <v>72</v>
      </c>
      <c r="I7" s="3">
        <v>2012</v>
      </c>
      <c r="J7" s="18">
        <v>1</v>
      </c>
      <c r="K7" s="18">
        <v>13</v>
      </c>
      <c r="L7" s="18">
        <v>29</v>
      </c>
      <c r="M7" s="15">
        <f t="shared" si="1"/>
        <v>43</v>
      </c>
      <c r="O7" s="3" t="s">
        <v>53</v>
      </c>
      <c r="P7" s="18"/>
      <c r="Q7" s="18">
        <v>4</v>
      </c>
      <c r="R7" s="18">
        <v>17</v>
      </c>
      <c r="S7" s="15">
        <f t="shared" si="2"/>
        <v>21</v>
      </c>
    </row>
    <row r="8" spans="2:19" ht="13" x14ac:dyDescent="0.25">
      <c r="B8" s="3">
        <v>2013</v>
      </c>
      <c r="C8" s="18">
        <v>1</v>
      </c>
      <c r="D8" s="18">
        <v>6</v>
      </c>
      <c r="E8" s="18">
        <v>13</v>
      </c>
      <c r="F8" s="18">
        <v>40</v>
      </c>
      <c r="G8" s="15">
        <f t="shared" si="0"/>
        <v>60</v>
      </c>
      <c r="I8" s="3">
        <v>2013</v>
      </c>
      <c r="J8" s="18">
        <v>1</v>
      </c>
      <c r="K8" s="18">
        <v>6</v>
      </c>
      <c r="L8" s="18">
        <v>19</v>
      </c>
      <c r="M8" s="15">
        <f t="shared" si="1"/>
        <v>26</v>
      </c>
      <c r="O8" s="3" t="s">
        <v>54</v>
      </c>
      <c r="P8" s="18">
        <v>3</v>
      </c>
      <c r="Q8" s="18">
        <v>10</v>
      </c>
      <c r="R8" s="18">
        <v>32</v>
      </c>
      <c r="S8" s="15">
        <f t="shared" si="2"/>
        <v>45</v>
      </c>
    </row>
    <row r="9" spans="2:19" ht="13" x14ac:dyDescent="0.25">
      <c r="B9" s="3">
        <v>2014</v>
      </c>
      <c r="C9" s="18"/>
      <c r="D9" s="18">
        <v>7</v>
      </c>
      <c r="E9" s="18">
        <v>22</v>
      </c>
      <c r="F9" s="18">
        <v>46</v>
      </c>
      <c r="G9" s="15">
        <f>SUM(C9:F9)</f>
        <v>75</v>
      </c>
      <c r="I9" s="3">
        <v>2014</v>
      </c>
      <c r="J9" s="18"/>
      <c r="K9" s="18">
        <v>9</v>
      </c>
      <c r="L9" s="18">
        <v>35</v>
      </c>
      <c r="M9" s="15">
        <f t="shared" ref="M9:M15" si="3">SUM(J9:L9)</f>
        <v>44</v>
      </c>
      <c r="O9" s="3" t="s">
        <v>55</v>
      </c>
      <c r="P9" s="18">
        <v>3</v>
      </c>
      <c r="Q9" s="18">
        <v>11</v>
      </c>
      <c r="R9" s="18">
        <v>32</v>
      </c>
      <c r="S9" s="15">
        <f t="shared" si="2"/>
        <v>46</v>
      </c>
    </row>
    <row r="10" spans="2:19" ht="13" x14ac:dyDescent="0.25">
      <c r="B10" s="3">
        <v>2015</v>
      </c>
      <c r="C10" s="18">
        <v>2</v>
      </c>
      <c r="D10" s="18">
        <v>6</v>
      </c>
      <c r="E10" s="18">
        <v>24</v>
      </c>
      <c r="F10" s="18">
        <v>45</v>
      </c>
      <c r="G10" s="15">
        <f t="shared" ref="G10:G15" si="4">SUM(C10:F10)</f>
        <v>77</v>
      </c>
      <c r="I10" s="3">
        <v>2015</v>
      </c>
      <c r="J10" s="18">
        <v>2</v>
      </c>
      <c r="K10" s="18">
        <v>7</v>
      </c>
      <c r="L10" s="18">
        <v>30</v>
      </c>
      <c r="M10" s="15">
        <f t="shared" si="3"/>
        <v>39</v>
      </c>
      <c r="O10" s="3" t="s">
        <v>56</v>
      </c>
      <c r="P10" s="18"/>
      <c r="Q10" s="18">
        <v>4</v>
      </c>
      <c r="R10" s="18">
        <v>17</v>
      </c>
      <c r="S10" s="15">
        <f t="shared" si="2"/>
        <v>21</v>
      </c>
    </row>
    <row r="11" spans="2:19" ht="13" x14ac:dyDescent="0.25">
      <c r="B11" s="3">
        <v>2016</v>
      </c>
      <c r="C11" s="18"/>
      <c r="D11" s="18">
        <v>11</v>
      </c>
      <c r="E11" s="18">
        <v>18</v>
      </c>
      <c r="F11" s="18">
        <v>51</v>
      </c>
      <c r="G11" s="15">
        <f t="shared" si="4"/>
        <v>80</v>
      </c>
      <c r="I11" s="3">
        <v>2016</v>
      </c>
      <c r="J11" s="18"/>
      <c r="K11" s="18">
        <v>11</v>
      </c>
      <c r="L11" s="18">
        <v>24</v>
      </c>
      <c r="M11" s="15">
        <f t="shared" si="3"/>
        <v>35</v>
      </c>
      <c r="O11" s="3" t="s">
        <v>57</v>
      </c>
      <c r="P11" s="18"/>
      <c r="Q11" s="18">
        <v>5</v>
      </c>
      <c r="R11" s="18">
        <v>16</v>
      </c>
      <c r="S11" s="15">
        <f t="shared" si="2"/>
        <v>21</v>
      </c>
    </row>
    <row r="12" spans="2:19" ht="13" x14ac:dyDescent="0.25">
      <c r="B12" s="3">
        <v>2017</v>
      </c>
      <c r="C12" s="18">
        <v>1</v>
      </c>
      <c r="D12" s="18">
        <v>7</v>
      </c>
      <c r="E12" s="18">
        <v>19</v>
      </c>
      <c r="F12" s="18">
        <v>69</v>
      </c>
      <c r="G12" s="15">
        <f t="shared" si="4"/>
        <v>96</v>
      </c>
      <c r="I12" s="3">
        <v>2017</v>
      </c>
      <c r="J12" s="18">
        <v>1</v>
      </c>
      <c r="K12" s="18">
        <v>13</v>
      </c>
      <c r="L12" s="18">
        <v>29</v>
      </c>
      <c r="M12" s="15">
        <f t="shared" si="3"/>
        <v>43</v>
      </c>
      <c r="O12" s="3" t="s">
        <v>58</v>
      </c>
      <c r="P12" s="18"/>
      <c r="Q12" s="18">
        <v>2</v>
      </c>
      <c r="R12" s="18">
        <v>12</v>
      </c>
      <c r="S12" s="15">
        <f t="shared" si="2"/>
        <v>14</v>
      </c>
    </row>
    <row r="13" spans="2:19" ht="13" x14ac:dyDescent="0.25">
      <c r="B13" s="3">
        <v>2018</v>
      </c>
      <c r="C13" s="18">
        <v>1</v>
      </c>
      <c r="D13" s="18">
        <v>7</v>
      </c>
      <c r="E13" s="18">
        <v>17</v>
      </c>
      <c r="F13" s="18">
        <v>47</v>
      </c>
      <c r="G13" s="15">
        <f t="shared" si="4"/>
        <v>72</v>
      </c>
      <c r="I13" s="3">
        <v>2018</v>
      </c>
      <c r="J13" s="18">
        <v>1</v>
      </c>
      <c r="K13" s="18">
        <v>7</v>
      </c>
      <c r="L13" s="18">
        <v>25</v>
      </c>
      <c r="M13" s="15">
        <f t="shared" si="3"/>
        <v>33</v>
      </c>
      <c r="O13" s="3" t="s">
        <v>59</v>
      </c>
      <c r="P13" s="18"/>
      <c r="Q13" s="18">
        <v>7</v>
      </c>
      <c r="R13" s="18">
        <v>29</v>
      </c>
      <c r="S13" s="15">
        <f t="shared" si="2"/>
        <v>36</v>
      </c>
    </row>
    <row r="14" spans="2:19" ht="13" x14ac:dyDescent="0.25">
      <c r="B14" s="3">
        <v>2019</v>
      </c>
      <c r="C14" s="18"/>
      <c r="D14" s="18">
        <v>5</v>
      </c>
      <c r="E14" s="18">
        <v>19</v>
      </c>
      <c r="F14" s="18">
        <v>52</v>
      </c>
      <c r="G14" s="15">
        <f t="shared" si="4"/>
        <v>76</v>
      </c>
      <c r="I14" s="3">
        <v>2019</v>
      </c>
      <c r="J14" s="18"/>
      <c r="K14" s="18">
        <v>5</v>
      </c>
      <c r="L14" s="18">
        <v>21</v>
      </c>
      <c r="M14" s="15">
        <f t="shared" si="3"/>
        <v>26</v>
      </c>
      <c r="O14" s="3" t="s">
        <v>60</v>
      </c>
      <c r="P14" s="18"/>
      <c r="Q14" s="18">
        <v>6</v>
      </c>
      <c r="R14" s="18">
        <v>17</v>
      </c>
      <c r="S14" s="15">
        <f t="shared" si="2"/>
        <v>23</v>
      </c>
    </row>
    <row r="15" spans="2:19" ht="13" x14ac:dyDescent="0.25">
      <c r="B15" s="3" t="s">
        <v>37</v>
      </c>
      <c r="C15" s="18">
        <v>2</v>
      </c>
      <c r="D15" s="18">
        <v>9</v>
      </c>
      <c r="E15" s="18">
        <v>12</v>
      </c>
      <c r="F15" s="18">
        <v>46</v>
      </c>
      <c r="G15" s="15">
        <f t="shared" si="4"/>
        <v>69</v>
      </c>
      <c r="I15" s="3" t="s">
        <v>37</v>
      </c>
      <c r="J15" s="18">
        <v>2</v>
      </c>
      <c r="K15" s="18">
        <v>9</v>
      </c>
      <c r="L15" s="18">
        <v>15</v>
      </c>
      <c r="M15" s="15">
        <f t="shared" si="3"/>
        <v>26</v>
      </c>
      <c r="O15" s="3" t="s">
        <v>61</v>
      </c>
      <c r="P15" s="18">
        <v>2</v>
      </c>
      <c r="Q15" s="18">
        <v>13</v>
      </c>
      <c r="R15" s="18">
        <v>16</v>
      </c>
      <c r="S15" s="15">
        <f t="shared" si="2"/>
        <v>31</v>
      </c>
    </row>
    <row r="16" spans="2:19" ht="13" x14ac:dyDescent="0.25">
      <c r="B16" s="2" t="s">
        <v>0</v>
      </c>
      <c r="C16" s="15">
        <f>SUM(C6:C15)</f>
        <v>9</v>
      </c>
      <c r="D16" s="15">
        <f>SUM(D6:D15)</f>
        <v>72</v>
      </c>
      <c r="E16" s="15">
        <f>SUM(E6:E15)</f>
        <v>189</v>
      </c>
      <c r="F16" s="15">
        <f>SUM(F6:F15)</f>
        <v>469</v>
      </c>
      <c r="G16" s="15">
        <f>SUM(G6:G15)</f>
        <v>739</v>
      </c>
      <c r="I16" s="2" t="s">
        <v>0</v>
      </c>
      <c r="J16" s="15">
        <f>SUM(J6:J15)</f>
        <v>9</v>
      </c>
      <c r="K16" s="15">
        <f>SUM(K6:K15)</f>
        <v>86</v>
      </c>
      <c r="L16" s="15">
        <f>SUM(L6:L15)</f>
        <v>261</v>
      </c>
      <c r="M16" s="15">
        <f>SUM(M6:M15)</f>
        <v>356</v>
      </c>
      <c r="O16" s="3" t="s">
        <v>62</v>
      </c>
      <c r="P16" s="18">
        <v>1</v>
      </c>
      <c r="Q16" s="18">
        <v>3</v>
      </c>
      <c r="R16" s="18">
        <v>23</v>
      </c>
      <c r="S16" s="15">
        <f t="shared" si="2"/>
        <v>27</v>
      </c>
    </row>
    <row r="17" spans="2:19" ht="13" x14ac:dyDescent="0.25">
      <c r="O17" s="3" t="s">
        <v>63</v>
      </c>
      <c r="P17" s="18"/>
      <c r="Q17" s="18">
        <v>9</v>
      </c>
      <c r="R17" s="18">
        <v>14</v>
      </c>
      <c r="S17" s="15">
        <f t="shared" si="2"/>
        <v>23</v>
      </c>
    </row>
    <row r="18" spans="2:19" ht="13" x14ac:dyDescent="0.25">
      <c r="B18" s="4" t="s">
        <v>75</v>
      </c>
      <c r="O18" s="3" t="s">
        <v>64</v>
      </c>
      <c r="P18" s="18"/>
      <c r="Q18" s="18">
        <v>3</v>
      </c>
      <c r="R18" s="18">
        <v>6</v>
      </c>
      <c r="S18" s="15">
        <f t="shared" si="2"/>
        <v>9</v>
      </c>
    </row>
    <row r="19" spans="2:19" ht="13" x14ac:dyDescent="0.25">
      <c r="B19" s="7"/>
      <c r="O19" s="3" t="s">
        <v>65</v>
      </c>
      <c r="P19" s="18"/>
      <c r="Q19" s="18"/>
      <c r="R19" s="18">
        <v>4</v>
      </c>
      <c r="S19" s="15">
        <f t="shared" si="2"/>
        <v>4</v>
      </c>
    </row>
    <row r="20" spans="2:19" ht="13" x14ac:dyDescent="0.25">
      <c r="O20" s="3" t="s">
        <v>67</v>
      </c>
      <c r="P20" s="18"/>
      <c r="Q20" s="18">
        <v>3</v>
      </c>
      <c r="R20" s="18">
        <v>6</v>
      </c>
      <c r="S20" s="15">
        <f t="shared" si="2"/>
        <v>9</v>
      </c>
    </row>
    <row r="21" spans="2:19" ht="13" x14ac:dyDescent="0.25">
      <c r="O21" s="3" t="s">
        <v>68</v>
      </c>
      <c r="P21" s="18"/>
      <c r="Q21" s="18">
        <v>6</v>
      </c>
      <c r="R21" s="18">
        <v>14</v>
      </c>
      <c r="S21" s="15">
        <f t="shared" si="2"/>
        <v>20</v>
      </c>
    </row>
    <row r="22" spans="2:19" ht="13" x14ac:dyDescent="0.25">
      <c r="O22" s="2" t="s">
        <v>0</v>
      </c>
      <c r="P22" s="15">
        <f>SUM(P6:P21)</f>
        <v>9</v>
      </c>
      <c r="Q22" s="15">
        <f t="shared" ref="Q22:R22" si="5">SUM(Q6:Q21)</f>
        <v>86</v>
      </c>
      <c r="R22" s="15">
        <f t="shared" si="5"/>
        <v>261</v>
      </c>
      <c r="S22" s="15">
        <f>SUM(S6:S21)</f>
        <v>356</v>
      </c>
    </row>
    <row r="25" spans="2:19" ht="24.75" customHeight="1" x14ac:dyDescent="0.25">
      <c r="B25" s="32" t="s">
        <v>76</v>
      </c>
      <c r="C25" s="33"/>
      <c r="D25" s="33"/>
      <c r="E25" s="33"/>
      <c r="F25" s="33"/>
      <c r="G25" s="34"/>
      <c r="I25" s="32" t="str">
        <f>"Injuries from c" &amp; MID(B25,2,LEN(B25)-1)</f>
        <v>Injuries from crashes on SH 75 Tai Tapu to Little River</v>
      </c>
      <c r="J25" s="33"/>
      <c r="K25" s="33"/>
      <c r="L25" s="33"/>
      <c r="M25" s="34"/>
      <c r="O25" s="32" t="s">
        <v>77</v>
      </c>
      <c r="P25" s="33"/>
      <c r="Q25" s="33"/>
      <c r="R25" s="33"/>
      <c r="S25" s="34"/>
    </row>
    <row r="26" spans="2:19" ht="26" x14ac:dyDescent="0.25">
      <c r="B26" s="1" t="s">
        <v>40</v>
      </c>
      <c r="C26" s="1" t="s">
        <v>41</v>
      </c>
      <c r="D26" s="1" t="s">
        <v>48</v>
      </c>
      <c r="E26" s="1" t="s">
        <v>49</v>
      </c>
      <c r="F26" s="1" t="s">
        <v>42</v>
      </c>
      <c r="G26" s="2" t="s">
        <v>30</v>
      </c>
      <c r="I26" s="1" t="s">
        <v>40</v>
      </c>
      <c r="J26" s="1" t="s">
        <v>43</v>
      </c>
      <c r="K26" s="1" t="s">
        <v>44</v>
      </c>
      <c r="L26" s="1" t="s">
        <v>45</v>
      </c>
      <c r="M26" s="2" t="s">
        <v>36</v>
      </c>
      <c r="O26" s="1" t="s">
        <v>52</v>
      </c>
      <c r="P26" s="1" t="s">
        <v>43</v>
      </c>
      <c r="Q26" s="1" t="s">
        <v>44</v>
      </c>
      <c r="R26" s="1" t="s">
        <v>45</v>
      </c>
      <c r="S26" s="2" t="s">
        <v>36</v>
      </c>
    </row>
    <row r="27" spans="2:19" ht="13" x14ac:dyDescent="0.25">
      <c r="B27" s="3">
        <v>2011</v>
      </c>
      <c r="C27" s="18"/>
      <c r="D27" s="18">
        <v>1</v>
      </c>
      <c r="E27" s="18">
        <v>6</v>
      </c>
      <c r="F27" s="18">
        <v>6</v>
      </c>
      <c r="G27" s="15">
        <f t="shared" ref="G27:G29" si="6">SUM(C27:F27)</f>
        <v>13</v>
      </c>
      <c r="I27" s="3">
        <v>2011</v>
      </c>
      <c r="J27" s="18"/>
      <c r="K27" s="18">
        <v>1</v>
      </c>
      <c r="L27" s="18">
        <v>7</v>
      </c>
      <c r="M27" s="15">
        <f t="shared" ref="M27:M36" si="7">SUM(J27:L27)</f>
        <v>8</v>
      </c>
      <c r="O27" s="3" t="s">
        <v>66</v>
      </c>
      <c r="P27" s="18"/>
      <c r="Q27" s="18"/>
      <c r="R27" s="18"/>
      <c r="S27" s="15">
        <f t="shared" ref="S27:S41" si="8">SUM(P27:R27)</f>
        <v>0</v>
      </c>
    </row>
    <row r="28" spans="2:19" ht="13" x14ac:dyDescent="0.25">
      <c r="B28" s="3">
        <v>2012</v>
      </c>
      <c r="C28" s="18">
        <v>1</v>
      </c>
      <c r="D28" s="18">
        <v>5</v>
      </c>
      <c r="E28" s="18">
        <v>5</v>
      </c>
      <c r="F28" s="18">
        <v>10</v>
      </c>
      <c r="G28" s="15">
        <f t="shared" si="6"/>
        <v>21</v>
      </c>
      <c r="I28" s="3">
        <v>2012</v>
      </c>
      <c r="J28" s="18">
        <v>1</v>
      </c>
      <c r="K28" s="18">
        <v>9</v>
      </c>
      <c r="L28" s="18">
        <v>9</v>
      </c>
      <c r="M28" s="15">
        <f t="shared" si="7"/>
        <v>19</v>
      </c>
      <c r="O28" s="3" t="s">
        <v>53</v>
      </c>
      <c r="P28" s="18"/>
      <c r="Q28" s="18">
        <v>2</v>
      </c>
      <c r="R28" s="18">
        <v>4</v>
      </c>
      <c r="S28" s="15">
        <f t="shared" si="8"/>
        <v>6</v>
      </c>
    </row>
    <row r="29" spans="2:19" ht="13" x14ac:dyDescent="0.25">
      <c r="B29" s="3">
        <v>2013</v>
      </c>
      <c r="C29" s="18"/>
      <c r="D29" s="18">
        <v>2</v>
      </c>
      <c r="E29" s="18"/>
      <c r="F29" s="18">
        <v>6</v>
      </c>
      <c r="G29" s="15">
        <f t="shared" si="6"/>
        <v>8</v>
      </c>
      <c r="I29" s="3">
        <v>2013</v>
      </c>
      <c r="J29" s="18"/>
      <c r="K29" s="18">
        <v>2</v>
      </c>
      <c r="L29" s="18"/>
      <c r="M29" s="15">
        <f t="shared" si="7"/>
        <v>2</v>
      </c>
      <c r="O29" s="3" t="s">
        <v>54</v>
      </c>
      <c r="P29" s="18">
        <v>1</v>
      </c>
      <c r="Q29" s="18">
        <v>3</v>
      </c>
      <c r="R29" s="18">
        <v>4</v>
      </c>
      <c r="S29" s="15">
        <f t="shared" si="8"/>
        <v>8</v>
      </c>
    </row>
    <row r="30" spans="2:19" ht="13" x14ac:dyDescent="0.25">
      <c r="B30" s="3">
        <v>2014</v>
      </c>
      <c r="C30" s="18"/>
      <c r="D30" s="18">
        <v>1</v>
      </c>
      <c r="E30" s="18">
        <v>4</v>
      </c>
      <c r="F30" s="18">
        <v>7</v>
      </c>
      <c r="G30" s="15">
        <f>SUM(C30:F30)</f>
        <v>12</v>
      </c>
      <c r="I30" s="3">
        <v>2014</v>
      </c>
      <c r="J30" s="18"/>
      <c r="K30" s="18">
        <v>1</v>
      </c>
      <c r="L30" s="18">
        <v>5</v>
      </c>
      <c r="M30" s="15">
        <f t="shared" si="7"/>
        <v>6</v>
      </c>
      <c r="O30" s="3" t="s">
        <v>55</v>
      </c>
      <c r="P30" s="18">
        <v>3</v>
      </c>
      <c r="Q30" s="18">
        <v>4</v>
      </c>
      <c r="R30" s="18">
        <v>10</v>
      </c>
      <c r="S30" s="15">
        <f t="shared" si="8"/>
        <v>17</v>
      </c>
    </row>
    <row r="31" spans="2:19" ht="13" x14ac:dyDescent="0.25">
      <c r="B31" s="3">
        <v>2015</v>
      </c>
      <c r="C31" s="18">
        <v>1</v>
      </c>
      <c r="D31" s="18">
        <v>3</v>
      </c>
      <c r="E31" s="18">
        <v>3</v>
      </c>
      <c r="F31" s="18">
        <v>11</v>
      </c>
      <c r="G31" s="15">
        <f t="shared" ref="G31:G36" si="9">SUM(C31:F31)</f>
        <v>18</v>
      </c>
      <c r="I31" s="3">
        <v>2015</v>
      </c>
      <c r="J31" s="18">
        <v>1</v>
      </c>
      <c r="K31" s="18">
        <v>4</v>
      </c>
      <c r="L31" s="18">
        <v>4</v>
      </c>
      <c r="M31" s="15">
        <f t="shared" si="7"/>
        <v>9</v>
      </c>
      <c r="O31" s="3" t="s">
        <v>56</v>
      </c>
      <c r="P31" s="18"/>
      <c r="Q31" s="18">
        <v>2</v>
      </c>
      <c r="R31" s="18">
        <v>4</v>
      </c>
      <c r="S31" s="15">
        <f t="shared" si="8"/>
        <v>6</v>
      </c>
    </row>
    <row r="32" spans="2:19" ht="13" x14ac:dyDescent="0.25">
      <c r="B32" s="3">
        <v>2016</v>
      </c>
      <c r="C32" s="18"/>
      <c r="D32" s="18">
        <v>5</v>
      </c>
      <c r="E32" s="18">
        <v>5</v>
      </c>
      <c r="F32" s="18">
        <v>6</v>
      </c>
      <c r="G32" s="15">
        <f t="shared" si="9"/>
        <v>16</v>
      </c>
      <c r="I32" s="3">
        <v>2016</v>
      </c>
      <c r="J32" s="18"/>
      <c r="K32" s="18">
        <v>5</v>
      </c>
      <c r="L32" s="18">
        <v>8</v>
      </c>
      <c r="M32" s="15">
        <f t="shared" si="7"/>
        <v>13</v>
      </c>
      <c r="O32" s="3" t="s">
        <v>57</v>
      </c>
      <c r="P32" s="18"/>
      <c r="Q32" s="18">
        <v>2</v>
      </c>
      <c r="R32" s="18">
        <v>4</v>
      </c>
      <c r="S32" s="15">
        <f t="shared" si="8"/>
        <v>6</v>
      </c>
    </row>
    <row r="33" spans="2:19" ht="13" x14ac:dyDescent="0.25">
      <c r="B33" s="3">
        <v>2017</v>
      </c>
      <c r="C33" s="18">
        <v>1</v>
      </c>
      <c r="D33" s="18">
        <v>2</v>
      </c>
      <c r="E33" s="18">
        <v>7</v>
      </c>
      <c r="F33" s="18">
        <v>8</v>
      </c>
      <c r="G33" s="15">
        <f t="shared" si="9"/>
        <v>18</v>
      </c>
      <c r="I33" s="3">
        <v>2017</v>
      </c>
      <c r="J33" s="18">
        <v>1</v>
      </c>
      <c r="K33" s="18">
        <v>4</v>
      </c>
      <c r="L33" s="18">
        <v>14</v>
      </c>
      <c r="M33" s="15">
        <f t="shared" si="7"/>
        <v>19</v>
      </c>
      <c r="O33" s="3" t="s">
        <v>58</v>
      </c>
      <c r="P33" s="18"/>
      <c r="Q33" s="18"/>
      <c r="R33" s="18">
        <v>4</v>
      </c>
      <c r="S33" s="15">
        <f t="shared" si="8"/>
        <v>4</v>
      </c>
    </row>
    <row r="34" spans="2:19" ht="13" x14ac:dyDescent="0.25">
      <c r="B34" s="3">
        <v>2018</v>
      </c>
      <c r="C34" s="18"/>
      <c r="D34" s="18">
        <v>2</v>
      </c>
      <c r="E34" s="18">
        <v>7</v>
      </c>
      <c r="F34" s="18">
        <v>4</v>
      </c>
      <c r="G34" s="15">
        <f t="shared" si="9"/>
        <v>13</v>
      </c>
      <c r="I34" s="3">
        <v>2018</v>
      </c>
      <c r="J34" s="18"/>
      <c r="K34" s="18">
        <v>2</v>
      </c>
      <c r="L34" s="18">
        <v>12</v>
      </c>
      <c r="M34" s="15">
        <f t="shared" si="7"/>
        <v>14</v>
      </c>
      <c r="O34" s="3" t="s">
        <v>59</v>
      </c>
      <c r="P34" s="18"/>
      <c r="Q34" s="18">
        <v>4</v>
      </c>
      <c r="R34" s="18">
        <v>10</v>
      </c>
      <c r="S34" s="15">
        <f t="shared" si="8"/>
        <v>14</v>
      </c>
    </row>
    <row r="35" spans="2:19" ht="13" x14ac:dyDescent="0.25">
      <c r="B35" s="3">
        <v>2019</v>
      </c>
      <c r="C35" s="18"/>
      <c r="D35" s="18">
        <v>2</v>
      </c>
      <c r="E35" s="18">
        <v>4</v>
      </c>
      <c r="F35" s="18">
        <v>9</v>
      </c>
      <c r="G35" s="15">
        <f t="shared" si="9"/>
        <v>15</v>
      </c>
      <c r="I35" s="3">
        <v>2019</v>
      </c>
      <c r="J35" s="18"/>
      <c r="K35" s="18">
        <v>2</v>
      </c>
      <c r="L35" s="18">
        <v>5</v>
      </c>
      <c r="M35" s="15">
        <f t="shared" si="7"/>
        <v>7</v>
      </c>
      <c r="O35" s="3" t="s">
        <v>60</v>
      </c>
      <c r="P35" s="18"/>
      <c r="Q35" s="18">
        <v>5</v>
      </c>
      <c r="R35" s="18">
        <v>4</v>
      </c>
      <c r="S35" s="15">
        <f t="shared" si="8"/>
        <v>9</v>
      </c>
    </row>
    <row r="36" spans="2:19" ht="13" x14ac:dyDescent="0.25">
      <c r="B36" s="3" t="s">
        <v>37</v>
      </c>
      <c r="C36" s="18">
        <v>1</v>
      </c>
      <c r="D36" s="18">
        <v>4</v>
      </c>
      <c r="E36" s="18">
        <v>2</v>
      </c>
      <c r="F36" s="18">
        <v>12</v>
      </c>
      <c r="G36" s="15">
        <f t="shared" si="9"/>
        <v>19</v>
      </c>
      <c r="I36" s="3" t="s">
        <v>37</v>
      </c>
      <c r="J36" s="18">
        <v>1</v>
      </c>
      <c r="K36" s="18">
        <v>4</v>
      </c>
      <c r="L36" s="18">
        <v>4</v>
      </c>
      <c r="M36" s="15">
        <f t="shared" si="7"/>
        <v>9</v>
      </c>
      <c r="O36" s="3" t="s">
        <v>61</v>
      </c>
      <c r="P36" s="18"/>
      <c r="Q36" s="18">
        <v>4</v>
      </c>
      <c r="R36" s="18">
        <v>7</v>
      </c>
      <c r="S36" s="15">
        <f t="shared" si="8"/>
        <v>11</v>
      </c>
    </row>
    <row r="37" spans="2:19" ht="13" x14ac:dyDescent="0.25">
      <c r="B37" s="2" t="s">
        <v>0</v>
      </c>
      <c r="C37" s="15">
        <f>SUM(C27:C36)</f>
        <v>4</v>
      </c>
      <c r="D37" s="15">
        <f>SUM(D27:D36)</f>
        <v>27</v>
      </c>
      <c r="E37" s="15">
        <f>SUM(E27:E36)</f>
        <v>43</v>
      </c>
      <c r="F37" s="15">
        <f>SUM(F27:F36)</f>
        <v>79</v>
      </c>
      <c r="G37" s="15">
        <f>SUM(G27:G36)</f>
        <v>153</v>
      </c>
      <c r="I37" s="2" t="s">
        <v>0</v>
      </c>
      <c r="J37" s="15">
        <f>SUM(J27:J36)</f>
        <v>4</v>
      </c>
      <c r="K37" s="15">
        <f>SUM(K27:K36)</f>
        <v>34</v>
      </c>
      <c r="L37" s="15">
        <f>SUM(L27:L36)</f>
        <v>68</v>
      </c>
      <c r="M37" s="15">
        <f>SUM(M27:M36)</f>
        <v>106</v>
      </c>
      <c r="O37" s="3" t="s">
        <v>62</v>
      </c>
      <c r="P37" s="18"/>
      <c r="Q37" s="18">
        <v>3</v>
      </c>
      <c r="R37" s="18">
        <v>9</v>
      </c>
      <c r="S37" s="15">
        <f t="shared" si="8"/>
        <v>12</v>
      </c>
    </row>
    <row r="38" spans="2:19" ht="13" x14ac:dyDescent="0.25">
      <c r="O38" s="3" t="s">
        <v>63</v>
      </c>
      <c r="P38" s="18"/>
      <c r="Q38" s="18">
        <v>3</v>
      </c>
      <c r="R38" s="18">
        <v>4</v>
      </c>
      <c r="S38" s="15">
        <f t="shared" si="8"/>
        <v>7</v>
      </c>
    </row>
    <row r="39" spans="2:19" ht="13" x14ac:dyDescent="0.25">
      <c r="B39" s="4" t="s">
        <v>75</v>
      </c>
      <c r="O39" s="3" t="s">
        <v>64</v>
      </c>
      <c r="P39" s="18"/>
      <c r="Q39" s="18"/>
      <c r="R39" s="18">
        <v>1</v>
      </c>
      <c r="S39" s="15">
        <f t="shared" si="8"/>
        <v>1</v>
      </c>
    </row>
    <row r="40" spans="2:19" ht="13" x14ac:dyDescent="0.25">
      <c r="B40" s="7"/>
      <c r="O40" s="3" t="s">
        <v>65</v>
      </c>
      <c r="P40" s="18"/>
      <c r="Q40" s="18"/>
      <c r="R40" s="18">
        <v>1</v>
      </c>
      <c r="S40" s="15">
        <f t="shared" si="8"/>
        <v>1</v>
      </c>
    </row>
    <row r="41" spans="2:19" ht="13" x14ac:dyDescent="0.25">
      <c r="O41" s="3" t="s">
        <v>67</v>
      </c>
      <c r="P41" s="18"/>
      <c r="S41" s="15">
        <f t="shared" si="8"/>
        <v>0</v>
      </c>
    </row>
    <row r="42" spans="2:19" ht="13" x14ac:dyDescent="0.25">
      <c r="O42" s="3" t="s">
        <v>68</v>
      </c>
      <c r="P42" s="18"/>
      <c r="Q42" s="18">
        <v>2</v>
      </c>
      <c r="R42" s="18">
        <v>2</v>
      </c>
      <c r="S42" s="15">
        <f>SUM(P42:R42)</f>
        <v>4</v>
      </c>
    </row>
    <row r="43" spans="2:19" ht="13" x14ac:dyDescent="0.25">
      <c r="O43" s="2" t="s">
        <v>0</v>
      </c>
      <c r="P43" s="15">
        <f>SUM(P27:P42)</f>
        <v>4</v>
      </c>
      <c r="Q43" s="15">
        <f>SUM(Q27:Q42)</f>
        <v>34</v>
      </c>
      <c r="R43" s="15">
        <f>SUM(R27:R42)</f>
        <v>68</v>
      </c>
      <c r="S43" s="15">
        <f>SUM(S27:S42)</f>
        <v>106</v>
      </c>
    </row>
  </sheetData>
  <mergeCells count="6">
    <mergeCell ref="B4:G4"/>
    <mergeCell ref="I4:M4"/>
    <mergeCell ref="O4:S4"/>
    <mergeCell ref="B25:G25"/>
    <mergeCell ref="I25:M25"/>
    <mergeCell ref="O25:S25"/>
  </mergeCells>
  <pageMargins left="0.7" right="0.7" top="0.75" bottom="0.75" header="0.3" footer="0.3"/>
  <pageSetup orientation="portrait" r:id="rId1"/>
  <headerFooter>
    <oddHeader>&amp;L&amp;16&amp;F&amp;R&amp;G</oddHeader>
  </headerFooter>
  <ignoredErrors>
    <ignoredError sqref="G6:G14 M6:M14 S6:S14 G27:G35 M27:M35" formulaRange="1"/>
    <ignoredError sqref="O6 O27" twoDigitTextYear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F4041-37C9-44BF-8AC5-350797B4FA93}">
  <dimension ref="B2:F33"/>
  <sheetViews>
    <sheetView showGridLines="0" zoomScaleNormal="100" workbookViewId="0"/>
  </sheetViews>
  <sheetFormatPr defaultColWidth="9.1796875" defaultRowHeight="12.5" x14ac:dyDescent="0.25"/>
  <cols>
    <col min="1" max="1" width="9.1796875" style="17"/>
    <col min="2" max="2" width="28.54296875" style="17" customWidth="1"/>
    <col min="3" max="4" width="9.1796875" style="17"/>
    <col min="5" max="5" width="28.54296875" style="17" customWidth="1"/>
    <col min="6" max="16384" width="9.1796875" style="17"/>
  </cols>
  <sheetData>
    <row r="2" spans="2:6" ht="13" x14ac:dyDescent="0.3">
      <c r="B2" s="5" t="s">
        <v>28</v>
      </c>
    </row>
    <row r="4" spans="2:6" ht="27.75" customHeight="1" x14ac:dyDescent="0.25">
      <c r="B4" s="32" t="s">
        <v>79</v>
      </c>
      <c r="C4" s="35"/>
      <c r="E4" s="32" t="s">
        <v>78</v>
      </c>
      <c r="F4" s="35"/>
    </row>
    <row r="5" spans="2:6" ht="13" x14ac:dyDescent="0.25">
      <c r="B5" s="21" t="s">
        <v>7</v>
      </c>
      <c r="C5" s="22" t="s">
        <v>26</v>
      </c>
      <c r="E5" s="21" t="s">
        <v>7</v>
      </c>
      <c r="F5" s="22" t="s">
        <v>26</v>
      </c>
    </row>
    <row r="6" spans="2:6" x14ac:dyDescent="0.25">
      <c r="B6" s="23" t="s">
        <v>8</v>
      </c>
      <c r="C6" s="24">
        <v>101</v>
      </c>
      <c r="E6" s="23" t="s">
        <v>8</v>
      </c>
      <c r="F6" s="24">
        <v>24</v>
      </c>
    </row>
    <row r="7" spans="2:6" x14ac:dyDescent="0.25">
      <c r="B7" s="23" t="s">
        <v>9</v>
      </c>
      <c r="C7" s="24">
        <v>15</v>
      </c>
      <c r="E7" s="23" t="s">
        <v>9</v>
      </c>
      <c r="F7" s="24">
        <v>5</v>
      </c>
    </row>
    <row r="8" spans="2:6" x14ac:dyDescent="0.25">
      <c r="B8" s="23" t="s">
        <v>10</v>
      </c>
      <c r="C8" s="24">
        <v>147</v>
      </c>
      <c r="E8" s="23" t="s">
        <v>10</v>
      </c>
      <c r="F8" s="24">
        <v>5</v>
      </c>
    </row>
    <row r="9" spans="2:6" x14ac:dyDescent="0.25">
      <c r="B9" s="23" t="s">
        <v>11</v>
      </c>
      <c r="C9" s="24">
        <v>42</v>
      </c>
      <c r="E9" s="23" t="s">
        <v>11</v>
      </c>
      <c r="F9" s="24">
        <v>14</v>
      </c>
    </row>
    <row r="10" spans="2:6" x14ac:dyDescent="0.25">
      <c r="B10" s="23" t="s">
        <v>12</v>
      </c>
      <c r="C10" s="24">
        <v>153</v>
      </c>
      <c r="E10" s="23" t="s">
        <v>12</v>
      </c>
      <c r="F10" s="24">
        <v>31</v>
      </c>
    </row>
    <row r="11" spans="2:6" x14ac:dyDescent="0.25">
      <c r="B11" s="23" t="s">
        <v>13</v>
      </c>
      <c r="C11" s="24">
        <v>44</v>
      </c>
      <c r="E11" s="23" t="s">
        <v>13</v>
      </c>
      <c r="F11" s="24">
        <v>14</v>
      </c>
    </row>
    <row r="12" spans="2:6" x14ac:dyDescent="0.25">
      <c r="B12" s="23" t="s">
        <v>14</v>
      </c>
      <c r="C12" s="24">
        <v>20</v>
      </c>
      <c r="E12" s="23" t="s">
        <v>14</v>
      </c>
      <c r="F12" s="24">
        <v>6</v>
      </c>
    </row>
    <row r="13" spans="2:6" x14ac:dyDescent="0.25">
      <c r="B13" s="23" t="s">
        <v>15</v>
      </c>
      <c r="C13" s="24">
        <v>1</v>
      </c>
      <c r="E13" s="23" t="s">
        <v>15</v>
      </c>
      <c r="F13" s="24">
        <v>0</v>
      </c>
    </row>
    <row r="14" spans="2:6" x14ac:dyDescent="0.25">
      <c r="B14" s="23" t="s">
        <v>16</v>
      </c>
      <c r="C14" s="24">
        <v>199</v>
      </c>
      <c r="E14" s="23" t="s">
        <v>16</v>
      </c>
      <c r="F14" s="24">
        <v>67</v>
      </c>
    </row>
    <row r="15" spans="2:6" x14ac:dyDescent="0.25">
      <c r="B15" s="23" t="s">
        <v>17</v>
      </c>
      <c r="C15" s="24">
        <v>117</v>
      </c>
      <c r="E15" s="23" t="s">
        <v>17</v>
      </c>
      <c r="F15" s="24">
        <v>36</v>
      </c>
    </row>
    <row r="16" spans="2:6" x14ac:dyDescent="0.25">
      <c r="B16" s="23" t="s">
        <v>18</v>
      </c>
      <c r="C16" s="24">
        <v>214</v>
      </c>
      <c r="E16" s="23" t="s">
        <v>18</v>
      </c>
      <c r="F16" s="24">
        <v>25</v>
      </c>
    </row>
    <row r="17" spans="2:6" x14ac:dyDescent="0.25">
      <c r="B17" s="23" t="s">
        <v>19</v>
      </c>
      <c r="C17" s="24">
        <v>44</v>
      </c>
      <c r="E17" s="23" t="s">
        <v>19</v>
      </c>
      <c r="F17" s="24">
        <v>11</v>
      </c>
    </row>
    <row r="18" spans="2:6" x14ac:dyDescent="0.25">
      <c r="B18" s="23" t="s">
        <v>20</v>
      </c>
      <c r="C18" s="24">
        <v>97</v>
      </c>
      <c r="E18" s="23" t="s">
        <v>20</v>
      </c>
      <c r="F18" s="24">
        <v>18</v>
      </c>
    </row>
    <row r="19" spans="2:6" x14ac:dyDescent="0.25">
      <c r="B19" s="23" t="s">
        <v>21</v>
      </c>
      <c r="C19" s="24">
        <v>114</v>
      </c>
      <c r="E19" s="23" t="s">
        <v>21</v>
      </c>
      <c r="F19" s="24">
        <v>31</v>
      </c>
    </row>
    <row r="20" spans="2:6" x14ac:dyDescent="0.25">
      <c r="B20" s="23" t="s">
        <v>22</v>
      </c>
      <c r="C20" s="24">
        <v>31</v>
      </c>
      <c r="E20" s="23" t="s">
        <v>22</v>
      </c>
      <c r="F20" s="24">
        <v>14</v>
      </c>
    </row>
    <row r="21" spans="2:6" x14ac:dyDescent="0.25">
      <c r="B21" s="23" t="s">
        <v>23</v>
      </c>
      <c r="C21" s="24">
        <v>27</v>
      </c>
      <c r="E21" s="23" t="s">
        <v>23</v>
      </c>
      <c r="F21" s="24">
        <v>6</v>
      </c>
    </row>
    <row r="22" spans="2:6" ht="13" x14ac:dyDescent="0.25">
      <c r="B22" s="25" t="s">
        <v>31</v>
      </c>
      <c r="C22" s="26">
        <f>SUM(C6:C21)</f>
        <v>1366</v>
      </c>
      <c r="E22" s="25" t="s">
        <v>31</v>
      </c>
      <c r="F22" s="26">
        <f>SUM(F6:F21)</f>
        <v>307</v>
      </c>
    </row>
    <row r="24" spans="2:6" x14ac:dyDescent="0.25">
      <c r="B24" s="27" t="s">
        <v>75</v>
      </c>
    </row>
    <row r="25" spans="2:6" x14ac:dyDescent="0.25">
      <c r="B25" s="27" t="s">
        <v>24</v>
      </c>
    </row>
    <row r="26" spans="2:6" x14ac:dyDescent="0.25">
      <c r="B26" s="27" t="s">
        <v>85</v>
      </c>
    </row>
    <row r="27" spans="2:6" x14ac:dyDescent="0.25">
      <c r="B27" s="27" t="s">
        <v>25</v>
      </c>
    </row>
    <row r="28" spans="2:6" x14ac:dyDescent="0.25">
      <c r="B28" s="27"/>
    </row>
    <row r="29" spans="2:6" x14ac:dyDescent="0.25">
      <c r="B29" s="27" t="s">
        <v>80</v>
      </c>
    </row>
    <row r="30" spans="2:6" x14ac:dyDescent="0.25">
      <c r="B30" s="27" t="s">
        <v>81</v>
      </c>
    </row>
    <row r="32" spans="2:6" x14ac:dyDescent="0.25">
      <c r="B32" s="17" t="s">
        <v>83</v>
      </c>
    </row>
    <row r="33" spans="2:2" x14ac:dyDescent="0.25">
      <c r="B33" s="17" t="s">
        <v>82</v>
      </c>
    </row>
  </sheetData>
  <mergeCells count="2">
    <mergeCell ref="B4:C4"/>
    <mergeCell ref="E4:F4"/>
  </mergeCells>
  <pageMargins left="0.7" right="0.7" top="0.75" bottom="0.75" header="0.3" footer="0.3"/>
  <pageSetup orientation="portrait" r:id="rId1"/>
  <headerFooter>
    <oddHeader>&amp;L&amp;16&amp;F&amp;R&amp;G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59E8F-2750-44C0-A97B-4D73BDEE020A}">
  <dimension ref="B2:K65"/>
  <sheetViews>
    <sheetView showGridLines="0" tabSelected="1" zoomScaleNormal="100" workbookViewId="0"/>
  </sheetViews>
  <sheetFormatPr defaultColWidth="9.1796875" defaultRowHeight="12.5" x14ac:dyDescent="0.25"/>
  <cols>
    <col min="1" max="16384" width="9.1796875" style="6"/>
  </cols>
  <sheetData>
    <row r="2" spans="2:11" ht="13" x14ac:dyDescent="0.3">
      <c r="B2" s="5" t="s">
        <v>28</v>
      </c>
    </row>
    <row r="3" spans="2:11" ht="13" x14ac:dyDescent="0.3">
      <c r="B3" s="5"/>
    </row>
    <row r="4" spans="2:11" ht="13" x14ac:dyDescent="0.25">
      <c r="B4" s="8" t="s">
        <v>70</v>
      </c>
      <c r="C4" s="8"/>
      <c r="D4" s="8"/>
      <c r="E4" s="8"/>
      <c r="F4" s="8"/>
      <c r="G4" s="8"/>
      <c r="H4" s="8"/>
      <c r="I4" s="8"/>
      <c r="J4" s="8"/>
      <c r="K4" s="8"/>
    </row>
    <row r="6" spans="2:11" x14ac:dyDescent="0.25">
      <c r="B6" s="6" t="s">
        <v>32</v>
      </c>
    </row>
    <row r="7" spans="2:11" x14ac:dyDescent="0.25">
      <c r="B7" s="6" t="s">
        <v>33</v>
      </c>
    </row>
    <row r="8" spans="2:11" x14ac:dyDescent="0.25">
      <c r="B8" s="6" t="s">
        <v>27</v>
      </c>
    </row>
    <row r="9" spans="2:11" x14ac:dyDescent="0.25">
      <c r="B9" s="6" t="s">
        <v>34</v>
      </c>
    </row>
    <row r="10" spans="2:11" x14ac:dyDescent="0.25">
      <c r="B10" s="6" t="s">
        <v>35</v>
      </c>
    </row>
    <row r="65" spans="2:11" ht="13" x14ac:dyDescent="0.25">
      <c r="B65" s="8" t="s">
        <v>84</v>
      </c>
      <c r="C65" s="8"/>
      <c r="D65" s="8"/>
      <c r="E65" s="8"/>
      <c r="F65" s="8"/>
      <c r="G65" s="8"/>
      <c r="H65" s="8"/>
      <c r="I65" s="8"/>
      <c r="J65" s="8"/>
      <c r="K65" s="8"/>
    </row>
  </sheetData>
  <pageMargins left="0.7" right="0.7" top="0.75" bottom="0.75" header="0.3" footer="0.3"/>
  <pageSetup orientation="portrait" r:id="rId1"/>
  <headerFooter>
    <oddHeader>&amp;L&amp;16&amp;F&amp;R&amp;G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 sheet</vt:lpstr>
      <vt:lpstr>Data1</vt:lpstr>
      <vt:lpstr>Factors</vt:lpstr>
      <vt:lpstr>Maps</vt:lpstr>
    </vt:vector>
  </TitlesOfParts>
  <Company>NZ Transport Agency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Colin.Morrison@nzta.govt.nz</dc:creator>
  <cp:lastModifiedBy>Chloe Nugent</cp:lastModifiedBy>
  <cp:lastPrinted>2014-11-05T00:30:13Z</cp:lastPrinted>
  <dcterms:created xsi:type="dcterms:W3CDTF">2014-10-20T01:18:33Z</dcterms:created>
  <dcterms:modified xsi:type="dcterms:W3CDTF">2021-12-01T02:19:25Z</dcterms:modified>
</cp:coreProperties>
</file>